
<file path=[Content_Types].xml><?xml version="1.0" encoding="utf-8"?>
<Types xmlns="http://schemas.openxmlformats.org/package/2006/content-types">
  <Default Extension="bin" ContentType="application/vnd.openxmlformats-officedocument.spreadsheetml.printerSettings"/>
  <Default Extension="emf" ContentType="image/x-emf"/>
  <Default Extension="gif" ContentType="image/gi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ink/ink1.xml" ContentType="application/inkml+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defaultThemeVersion="124226"/>
  <mc:AlternateContent xmlns:mc="http://schemas.openxmlformats.org/markup-compatibility/2006">
    <mc:Choice Requires="x15">
      <x15ac:absPath xmlns:x15ac="http://schemas.microsoft.com/office/spreadsheetml/2010/11/ac" url="C:\Users\avira\Desktop\"/>
    </mc:Choice>
  </mc:AlternateContent>
  <xr:revisionPtr revIDLastSave="0" documentId="13_ncr:1_{96A619B7-E64D-4049-81A7-E5111301AF59}" xr6:coauthVersionLast="47" xr6:coauthVersionMax="47" xr10:uidLastSave="{00000000-0000-0000-0000-000000000000}"/>
  <bookViews>
    <workbookView xWindow="-110" yWindow="-110" windowWidth="19420" windowHeight="10300" tabRatio="889" firstSheet="16" activeTab="26" xr2:uid="{00000000-000D-0000-FFFF-FFFF00000000}"/>
  </bookViews>
  <sheets>
    <sheet name="Final SOR" sheetId="40" r:id="rId1"/>
    <sheet name="CIVIL &amp; INTERIOR (SOR-1A)" sheetId="2" r:id="rId2"/>
    <sheet name="CEILING WORK (SOR-1B)" sheetId="15" r:id="rId3"/>
    <sheet name="PARTITION &amp; DOORS (SOR-1C)" sheetId="16" r:id="rId4"/>
    <sheet name="SIGNAGES &amp; WALLPAPER (SOR-1D)" sheetId="19" r:id="rId5"/>
    <sheet name="TOILET CUBICLE (SOR-1E)" sheetId="17" r:id="rId6"/>
    <sheet name="BLINDS (SOR-1F)" sheetId="20" r:id="rId7"/>
    <sheet name="KITCHEN EQUIPMENTS (SOR-1G)" sheetId="30" r:id="rId8"/>
    <sheet name="FURNITURE (SOR-1H)" sheetId="52" r:id="rId9"/>
    <sheet name="HVAC (SOR1I)" sheetId="45" r:id="rId10"/>
    <sheet name="ELECTRICAL (SOR-1J)" sheetId="46" r:id="rId11"/>
    <sheet name="UPS (SOR-1K)" sheetId="47" r:id="rId12"/>
    <sheet name="FIRE FIGHTING (SOR-1L)" sheetId="48" r:id="rId13"/>
    <sheet name="PHE (SOR-1M)" sheetId="49" r:id="rId14"/>
    <sheet name="AV (SOR-1N)" sheetId="50" r:id="rId15"/>
    <sheet name="ELV-SUMMARY (SOR-1O)" sheetId="51" r:id="rId16"/>
    <sheet name="CH-1-ELV" sheetId="60" r:id="rId17"/>
    <sheet name="CH-2-ELV" sheetId="61" r:id="rId18"/>
    <sheet name="CH-3-ELV" sheetId="62" r:id="rId19"/>
    <sheet name="CH-4-ELV" sheetId="63" r:id="rId20"/>
    <sheet name="CH-5-ELV" sheetId="64" r:id="rId21"/>
    <sheet name="CH-6-ELV" sheetId="65" r:id="rId22"/>
    <sheet name="CH-7-ELV" sheetId="66" r:id="rId23"/>
    <sheet name="CH-8-ELV" sheetId="67" r:id="rId24"/>
    <sheet name="CH-9-ELV" sheetId="68" r:id="rId25"/>
    <sheet name="CH-10-ELV" sheetId="69" r:id="rId26"/>
    <sheet name="OTHER WORKS (SOR-1P)" sheetId="44" r:id="rId27"/>
  </sheets>
  <definedNames>
    <definedName name="_xlnm._FilterDatabase" localSheetId="1" hidden="1">'CIVIL &amp; INTERIOR (SOR-1A)'!$B$1:$B$231</definedName>
    <definedName name="_xlnm.Print_Area" localSheetId="6">'BLINDS (SOR-1F)'!$A$1:$I$36</definedName>
    <definedName name="_xlnm.Print_Area" localSheetId="2">'CEILING WORK (SOR-1B)'!$A$1:$I$89</definedName>
    <definedName name="_xlnm.Print_Area" localSheetId="1">'CIVIL &amp; INTERIOR (SOR-1A)'!$A$1:$I$229</definedName>
    <definedName name="_xlnm.Print_Area" localSheetId="7">'KITCHEN EQUIPMENTS (SOR-1G)'!$A$1:$I$44</definedName>
    <definedName name="_xlnm.Print_Area" localSheetId="3">'PARTITION &amp; DOORS (SOR-1C)'!$A$1:$I$42</definedName>
    <definedName name="_xlnm.Print_Area" localSheetId="4">'SIGNAGES &amp; WALLPAPER (SOR-1D)'!$A$1:$I$46</definedName>
    <definedName name="_xlnm.Print_Area" localSheetId="5">'TOILET CUBICLE (SOR-1E)'!$A$1:$I$16</definedName>
    <definedName name="_xlnm.Print_Titles" localSheetId="6">'BLINDS (SOR-1F)'!$1:$6</definedName>
    <definedName name="_xlnm.Print_Titles" localSheetId="2">'CEILING WORK (SOR-1B)'!$1:$6</definedName>
    <definedName name="_xlnm.Print_Titles" localSheetId="1">'CIVIL &amp; INTERIOR (SOR-1A)'!$1:$6</definedName>
    <definedName name="_xlnm.Print_Titles" localSheetId="7">'KITCHEN EQUIPMENTS (SOR-1G)'!$1:$5</definedName>
    <definedName name="_xlnm.Print_Titles" localSheetId="3">'PARTITION &amp; DOORS (SOR-1C)'!$1:$6</definedName>
    <definedName name="_xlnm.Print_Titles" localSheetId="4">'SIGNAGES &amp; WALLPAPER (SOR-1D)'!$1:$6</definedName>
    <definedName name="_xlnm.Print_Titles" localSheetId="5">'TOILET CUBICLE (SOR-1E)'!$1:$6</definedName>
  </definedNames>
  <calcPr calcId="191029"/>
</workbook>
</file>

<file path=xl/calcChain.xml><?xml version="1.0" encoding="utf-8"?>
<calcChain xmlns="http://schemas.openxmlformats.org/spreadsheetml/2006/main">
  <c r="F39" i="69" l="1"/>
  <c r="F37" i="69"/>
  <c r="F36" i="69"/>
  <c r="F35" i="69"/>
  <c r="F34" i="69"/>
  <c r="F33" i="69"/>
  <c r="F32" i="69"/>
  <c r="F31" i="69"/>
  <c r="F26" i="69"/>
  <c r="F25" i="69"/>
  <c r="F24" i="69"/>
  <c r="F18" i="69"/>
  <c r="F17" i="69"/>
  <c r="D16" i="69"/>
  <c r="F16" i="69" s="1"/>
  <c r="F15" i="69"/>
  <c r="F14" i="69"/>
  <c r="F13" i="69"/>
  <c r="D10" i="69"/>
  <c r="D11" i="69" s="1"/>
  <c r="F11" i="69" s="1"/>
  <c r="D9" i="69"/>
  <c r="F9" i="69" s="1"/>
  <c r="F8" i="69"/>
  <c r="F7" i="69"/>
  <c r="F6" i="69"/>
  <c r="F28" i="68"/>
  <c r="F27" i="68"/>
  <c r="F22" i="68"/>
  <c r="F21" i="68"/>
  <c r="F20" i="68"/>
  <c r="F19" i="68"/>
  <c r="F18" i="68"/>
  <c r="F16" i="68"/>
  <c r="F15" i="68"/>
  <c r="F14" i="68"/>
  <c r="F13" i="68"/>
  <c r="F12" i="68"/>
  <c r="F10" i="68"/>
  <c r="F9" i="68"/>
  <c r="F46" i="67"/>
  <c r="F44" i="67"/>
  <c r="F42" i="67"/>
  <c r="F40" i="67"/>
  <c r="F38" i="67"/>
  <c r="F36" i="67"/>
  <c r="F34" i="67"/>
  <c r="F32" i="67"/>
  <c r="F30" i="67"/>
  <c r="F26" i="67"/>
  <c r="F24" i="67"/>
  <c r="F22" i="67"/>
  <c r="F20" i="67"/>
  <c r="F18" i="67"/>
  <c r="F17" i="67"/>
  <c r="F16" i="67"/>
  <c r="F15" i="67"/>
  <c r="F14" i="67"/>
  <c r="F11" i="67"/>
  <c r="F9" i="67"/>
  <c r="F41" i="66"/>
  <c r="F39" i="66"/>
  <c r="F36" i="66"/>
  <c r="F33" i="66"/>
  <c r="F32" i="66"/>
  <c r="F31" i="66"/>
  <c r="F30" i="66"/>
  <c r="F29" i="66"/>
  <c r="F28" i="66"/>
  <c r="F27" i="66"/>
  <c r="F23" i="66"/>
  <c r="F20" i="66"/>
  <c r="F14" i="66"/>
  <c r="F12" i="66"/>
  <c r="F7" i="66"/>
  <c r="F7" i="65"/>
  <c r="F8" i="65"/>
  <c r="F9" i="65"/>
  <c r="F6" i="65"/>
  <c r="F8" i="64"/>
  <c r="F7" i="64"/>
  <c r="F6" i="64"/>
  <c r="F5" i="64"/>
  <c r="F6" i="63"/>
  <c r="F7" i="63"/>
  <c r="F8" i="63"/>
  <c r="F5" i="63"/>
  <c r="F24" i="62"/>
  <c r="F22" i="62"/>
  <c r="F21" i="62"/>
  <c r="F20" i="62"/>
  <c r="F19" i="62"/>
  <c r="F18" i="62"/>
  <c r="F17" i="62"/>
  <c r="F15" i="62"/>
  <c r="F11" i="62"/>
  <c r="F9" i="62"/>
  <c r="F7" i="62"/>
  <c r="F6" i="62"/>
  <c r="F13" i="62"/>
  <c r="F16" i="61"/>
  <c r="F15" i="61"/>
  <c r="F12" i="61"/>
  <c r="F11" i="61"/>
  <c r="F10" i="61"/>
  <c r="F9" i="61"/>
  <c r="F8" i="61"/>
  <c r="F6" i="61"/>
  <c r="F34" i="60"/>
  <c r="F33" i="60"/>
  <c r="F22" i="60"/>
  <c r="F21" i="60"/>
  <c r="F20" i="60"/>
  <c r="F19" i="60"/>
  <c r="F18" i="60"/>
  <c r="F17" i="60"/>
  <c r="F16" i="60"/>
  <c r="F15" i="60"/>
  <c r="F14" i="60"/>
  <c r="F13" i="60"/>
  <c r="F12" i="60"/>
  <c r="F11" i="60"/>
  <c r="F10" i="60"/>
  <c r="F9" i="60"/>
  <c r="F8" i="60"/>
  <c r="F7" i="60"/>
  <c r="F9" i="63" l="1"/>
  <c r="C6" i="51" s="1"/>
  <c r="F26" i="62"/>
  <c r="C5" i="51" s="1"/>
  <c r="F35" i="60"/>
  <c r="C3" i="51" s="1"/>
  <c r="F18" i="61"/>
  <c r="C4" i="51" s="1"/>
  <c r="F10" i="69"/>
  <c r="F41" i="69" s="1"/>
  <c r="C12" i="51" s="1"/>
  <c r="F31" i="68"/>
  <c r="C11" i="51" s="1"/>
  <c r="F47" i="67"/>
  <c r="C10" i="51" s="1"/>
  <c r="F42" i="66"/>
  <c r="C9" i="51" s="1"/>
  <c r="F10" i="65"/>
  <c r="C8" i="51" s="1"/>
  <c r="F9" i="64"/>
  <c r="C7" i="51" s="1"/>
  <c r="F48" i="48" l="1"/>
  <c r="F38" i="48"/>
  <c r="F35" i="48"/>
  <c r="F63" i="47"/>
  <c r="F64" i="47"/>
  <c r="F65" i="47"/>
  <c r="F66" i="47"/>
  <c r="F62" i="47"/>
  <c r="F459" i="46"/>
  <c r="F455" i="46"/>
  <c r="F447" i="46"/>
  <c r="F445" i="46"/>
  <c r="F443" i="46"/>
  <c r="F441" i="46"/>
  <c r="F134" i="46"/>
  <c r="F133" i="46"/>
  <c r="F131" i="46"/>
  <c r="F119" i="46"/>
  <c r="F272" i="46"/>
  <c r="F98" i="45" l="1"/>
  <c r="F94" i="45"/>
  <c r="F80" i="45"/>
  <c r="F70" i="45"/>
  <c r="F67" i="45"/>
  <c r="F61" i="45"/>
  <c r="F55" i="45"/>
  <c r="F51" i="45"/>
  <c r="F48" i="45"/>
  <c r="F45" i="45"/>
  <c r="F43" i="45"/>
  <c r="F40" i="45"/>
  <c r="F34" i="45"/>
  <c r="F31" i="45"/>
  <c r="F28" i="45"/>
  <c r="F26" i="45"/>
  <c r="F24" i="45"/>
  <c r="F22" i="45"/>
  <c r="F20" i="45"/>
  <c r="F18" i="45"/>
  <c r="F15" i="45"/>
  <c r="F14" i="45"/>
  <c r="F13" i="45"/>
  <c r="F12" i="45"/>
  <c r="F6" i="45"/>
  <c r="G31" i="30"/>
  <c r="G62" i="15"/>
  <c r="F101" i="45" l="1"/>
  <c r="F6" i="44"/>
  <c r="C13" i="51"/>
  <c r="F5" i="50"/>
  <c r="F6" i="50"/>
  <c r="F7" i="50"/>
  <c r="F8" i="50"/>
  <c r="F9" i="50"/>
  <c r="F10" i="50"/>
  <c r="F11" i="50"/>
  <c r="F12" i="50"/>
  <c r="F13" i="50"/>
  <c r="F14" i="50"/>
  <c r="F15" i="50"/>
  <c r="F16" i="50"/>
  <c r="F17" i="50"/>
  <c r="F18" i="50"/>
  <c r="F19" i="50"/>
  <c r="F20" i="50"/>
  <c r="F21" i="50"/>
  <c r="F22" i="50"/>
  <c r="F23" i="50"/>
  <c r="F24" i="50"/>
  <c r="F25" i="50"/>
  <c r="F26" i="50"/>
  <c r="F27" i="50"/>
  <c r="F28" i="50"/>
  <c r="F29" i="50"/>
  <c r="F30" i="50"/>
  <c r="F31" i="50"/>
  <c r="F32" i="50"/>
  <c r="F33" i="50"/>
  <c r="F34" i="50"/>
  <c r="F35" i="50"/>
  <c r="F36" i="50"/>
  <c r="F37" i="50"/>
  <c r="F38" i="50"/>
  <c r="F39" i="50"/>
  <c r="F40" i="50"/>
  <c r="F41" i="50"/>
  <c r="F42" i="50"/>
  <c r="F43" i="50"/>
  <c r="F44" i="50"/>
  <c r="F45" i="50"/>
  <c r="F46" i="50"/>
  <c r="F47" i="50"/>
  <c r="F48" i="50"/>
  <c r="F49" i="50"/>
  <c r="F50" i="50"/>
  <c r="F51" i="50"/>
  <c r="F52" i="50"/>
  <c r="F53" i="50"/>
  <c r="F54" i="50"/>
  <c r="F55" i="50"/>
  <c r="F56" i="50"/>
  <c r="F57" i="50"/>
  <c r="F58" i="50"/>
  <c r="F59" i="50"/>
  <c r="F60" i="50"/>
  <c r="F61" i="50"/>
  <c r="F62" i="50"/>
  <c r="F63" i="50"/>
  <c r="F64" i="50"/>
  <c r="F65" i="50"/>
  <c r="F66" i="50"/>
  <c r="F67" i="50"/>
  <c r="F68" i="50"/>
  <c r="F69" i="50" l="1"/>
  <c r="F124" i="49"/>
  <c r="F123" i="49"/>
  <c r="F120" i="49"/>
  <c r="F119" i="49"/>
  <c r="F118" i="49"/>
  <c r="F117" i="49"/>
  <c r="F116" i="49"/>
  <c r="F115" i="49"/>
  <c r="F112" i="49"/>
  <c r="F111" i="49"/>
  <c r="F110" i="49"/>
  <c r="F107" i="49"/>
  <c r="F106" i="49"/>
  <c r="F105" i="49"/>
  <c r="F104" i="49"/>
  <c r="F103" i="49"/>
  <c r="F102" i="49"/>
  <c r="F101" i="49"/>
  <c r="F100" i="49"/>
  <c r="F95" i="49"/>
  <c r="F93" i="49"/>
  <c r="F91" i="49"/>
  <c r="F89" i="49"/>
  <c r="F86" i="49"/>
  <c r="F85" i="49"/>
  <c r="F82" i="49"/>
  <c r="F79" i="49"/>
  <c r="F77" i="49"/>
  <c r="F74" i="49"/>
  <c r="F71" i="49"/>
  <c r="F72" i="49"/>
  <c r="F70" i="49"/>
  <c r="F67" i="49"/>
  <c r="F66" i="49"/>
  <c r="F65" i="49"/>
  <c r="F61" i="49"/>
  <c r="F58" i="49"/>
  <c r="F56" i="49"/>
  <c r="F54" i="49"/>
  <c r="F52" i="49"/>
  <c r="F50" i="49"/>
  <c r="F48" i="49"/>
  <c r="F46" i="49"/>
  <c r="F45" i="49"/>
  <c r="F42" i="49"/>
  <c r="F40" i="49"/>
  <c r="F38" i="49"/>
  <c r="F36" i="49"/>
  <c r="F34" i="49"/>
  <c r="F32" i="49"/>
  <c r="F30" i="49"/>
  <c r="F28" i="49"/>
  <c r="F26" i="49"/>
  <c r="F24" i="49"/>
  <c r="F22" i="49"/>
  <c r="F19" i="49"/>
  <c r="F17" i="49"/>
  <c r="F15" i="49"/>
  <c r="F12" i="49"/>
  <c r="F10" i="49"/>
  <c r="F7" i="49"/>
  <c r="F5" i="49"/>
  <c r="F77" i="48"/>
  <c r="F76" i="48"/>
  <c r="F75" i="48"/>
  <c r="F72" i="48"/>
  <c r="F69" i="48"/>
  <c r="F68" i="48"/>
  <c r="F65" i="48"/>
  <c r="F60" i="48"/>
  <c r="F58" i="48"/>
  <c r="F55" i="48"/>
  <c r="F53" i="48"/>
  <c r="F51" i="48"/>
  <c r="F50" i="48"/>
  <c r="F49" i="48"/>
  <c r="F44" i="48"/>
  <c r="F43" i="48"/>
  <c r="F40" i="48"/>
  <c r="F39" i="48"/>
  <c r="F32" i="48"/>
  <c r="F26" i="48"/>
  <c r="F24" i="48"/>
  <c r="F21" i="48"/>
  <c r="F20" i="48"/>
  <c r="F16" i="48"/>
  <c r="F7" i="48"/>
  <c r="F8" i="48"/>
  <c r="F9" i="48"/>
  <c r="F10" i="48"/>
  <c r="F11" i="48"/>
  <c r="F12" i="48"/>
  <c r="F13" i="48"/>
  <c r="F6" i="48"/>
  <c r="F59" i="47"/>
  <c r="F50" i="47"/>
  <c r="F34" i="47"/>
  <c r="F18" i="47"/>
  <c r="F453" i="46"/>
  <c r="F451" i="46"/>
  <c r="F449" i="46"/>
  <c r="F439" i="46"/>
  <c r="F437" i="46"/>
  <c r="F432" i="46"/>
  <c r="F430" i="46"/>
  <c r="F428" i="46"/>
  <c r="F426" i="46"/>
  <c r="F425" i="46"/>
  <c r="F424" i="46"/>
  <c r="F423" i="46"/>
  <c r="F422" i="46"/>
  <c r="F421" i="46"/>
  <c r="F420" i="46"/>
  <c r="F419" i="46"/>
  <c r="F418" i="46"/>
  <c r="F417" i="46"/>
  <c r="F416" i="46"/>
  <c r="F415" i="46"/>
  <c r="F414" i="46"/>
  <c r="F413" i="46"/>
  <c r="F408" i="46"/>
  <c r="F407" i="46"/>
  <c r="F406" i="46"/>
  <c r="F405" i="46"/>
  <c r="F404" i="46"/>
  <c r="F403" i="46"/>
  <c r="F402" i="46"/>
  <c r="F395" i="46"/>
  <c r="F385" i="46"/>
  <c r="F377" i="46"/>
  <c r="F369" i="46"/>
  <c r="F361" i="46"/>
  <c r="F341" i="46"/>
  <c r="F340" i="46"/>
  <c r="F339" i="46"/>
  <c r="F338" i="46"/>
  <c r="F337" i="46"/>
  <c r="F336" i="46"/>
  <c r="F293" i="46"/>
  <c r="F290" i="46"/>
  <c r="F286" i="46"/>
  <c r="F285" i="46"/>
  <c r="F284" i="46"/>
  <c r="F283" i="46"/>
  <c r="F281" i="46"/>
  <c r="F276" i="46"/>
  <c r="F275" i="46"/>
  <c r="F273" i="46"/>
  <c r="F297" i="46"/>
  <c r="F252" i="46"/>
  <c r="F251" i="46"/>
  <c r="F246" i="46"/>
  <c r="F245" i="46"/>
  <c r="F244" i="46"/>
  <c r="F238" i="46"/>
  <c r="F237" i="46"/>
  <c r="F236" i="46"/>
  <c r="F228" i="46"/>
  <c r="F227" i="46"/>
  <c r="F226" i="46"/>
  <c r="F220" i="46"/>
  <c r="F218" i="46"/>
  <c r="F217" i="46"/>
  <c r="F213" i="46"/>
  <c r="F212" i="46"/>
  <c r="F211" i="46"/>
  <c r="F210" i="46"/>
  <c r="F209" i="46"/>
  <c r="F203" i="46"/>
  <c r="F201" i="46"/>
  <c r="F200" i="46"/>
  <c r="F196" i="46"/>
  <c r="F195" i="46"/>
  <c r="F194" i="46"/>
  <c r="F193" i="46"/>
  <c r="F192" i="46"/>
  <c r="F186" i="46"/>
  <c r="F184" i="46"/>
  <c r="F183" i="46"/>
  <c r="F179" i="46"/>
  <c r="F178" i="46"/>
  <c r="F177" i="46"/>
  <c r="F176" i="46"/>
  <c r="F175" i="46"/>
  <c r="F153" i="46"/>
  <c r="F152" i="46"/>
  <c r="F151" i="46"/>
  <c r="F150" i="46"/>
  <c r="F145" i="46"/>
  <c r="F144" i="46"/>
  <c r="F143" i="46"/>
  <c r="F142" i="46"/>
  <c r="F118" i="46"/>
  <c r="F114" i="46"/>
  <c r="F109" i="46"/>
  <c r="F106" i="46"/>
  <c r="F105" i="46"/>
  <c r="F102" i="46"/>
  <c r="F101" i="46"/>
  <c r="F98" i="46"/>
  <c r="F97" i="46"/>
  <c r="F94" i="46"/>
  <c r="F91" i="46"/>
  <c r="F88" i="46"/>
  <c r="F87" i="46"/>
  <c r="F84" i="46"/>
  <c r="F79" i="46"/>
  <c r="F73" i="46"/>
  <c r="F68" i="46"/>
  <c r="F57" i="46"/>
  <c r="F56" i="46"/>
  <c r="F51" i="46"/>
  <c r="F50" i="46"/>
  <c r="F49" i="46"/>
  <c r="F68" i="47" l="1"/>
  <c r="F128" i="49"/>
  <c r="F80" i="48"/>
  <c r="F462" i="46"/>
  <c r="C13" i="40" s="1"/>
  <c r="L112" i="52" l="1"/>
  <c r="L111" i="52"/>
  <c r="L110" i="52"/>
  <c r="L109" i="52"/>
  <c r="L107" i="52"/>
  <c r="L105" i="52"/>
  <c r="L103" i="52"/>
  <c r="L102" i="52"/>
  <c r="L101" i="52"/>
  <c r="L100" i="52"/>
  <c r="L98" i="52"/>
  <c r="L97" i="52"/>
  <c r="L96" i="52"/>
  <c r="L93" i="52"/>
  <c r="L92" i="52"/>
  <c r="L91" i="52"/>
  <c r="L90" i="52"/>
  <c r="L89" i="52"/>
  <c r="L88" i="52"/>
  <c r="L82" i="52"/>
  <c r="L81" i="52"/>
  <c r="L80" i="52"/>
  <c r="L79" i="52"/>
  <c r="L78" i="52"/>
  <c r="L77" i="52"/>
  <c r="L75" i="52"/>
  <c r="L74" i="52"/>
  <c r="L73" i="52"/>
  <c r="L71" i="52"/>
  <c r="L70" i="52"/>
  <c r="L69" i="52"/>
  <c r="L67" i="52"/>
  <c r="L66" i="52"/>
  <c r="L65" i="52"/>
  <c r="L63" i="52"/>
  <c r="L62" i="52"/>
  <c r="L61" i="52"/>
  <c r="L60" i="52"/>
  <c r="L59" i="52"/>
  <c r="L58" i="52"/>
  <c r="L56" i="52"/>
  <c r="L55" i="52"/>
  <c r="L54" i="52"/>
  <c r="L53" i="52"/>
  <c r="L51" i="52"/>
  <c r="L50" i="52"/>
  <c r="L49" i="52"/>
  <c r="L48" i="52"/>
  <c r="L47" i="52"/>
  <c r="L46" i="52"/>
  <c r="L45" i="52"/>
  <c r="L43" i="52"/>
  <c r="L42" i="52"/>
  <c r="L40" i="52"/>
  <c r="L39" i="52"/>
  <c r="L38" i="52"/>
  <c r="L37" i="52"/>
  <c r="L36" i="52"/>
  <c r="L35" i="52"/>
  <c r="L34" i="52"/>
  <c r="L33" i="52"/>
  <c r="L32" i="52"/>
  <c r="L30" i="52"/>
  <c r="L29" i="52"/>
  <c r="L28" i="52"/>
  <c r="L26" i="52"/>
  <c r="L25" i="52"/>
  <c r="L23" i="52"/>
  <c r="L22" i="52"/>
  <c r="L21" i="52"/>
  <c r="L19" i="52"/>
  <c r="L18" i="52"/>
  <c r="L17" i="52"/>
  <c r="L16" i="52"/>
  <c r="L15" i="52"/>
  <c r="L14" i="52"/>
  <c r="L13" i="52"/>
  <c r="L12" i="52"/>
  <c r="L11" i="52"/>
  <c r="L10" i="52"/>
  <c r="L9" i="52"/>
  <c r="L8" i="52"/>
  <c r="L7" i="52"/>
  <c r="L6" i="52"/>
  <c r="L5" i="52"/>
  <c r="C19" i="40" l="1"/>
  <c r="G221" i="2" l="1"/>
  <c r="I221" i="2" s="1"/>
  <c r="G220" i="2"/>
  <c r="I220" i="2" s="1"/>
  <c r="I224" i="2"/>
  <c r="C18" i="40" l="1"/>
  <c r="C17" i="40"/>
  <c r="C16" i="40"/>
  <c r="C15" i="40"/>
  <c r="C14" i="40"/>
  <c r="I86" i="52"/>
  <c r="L86" i="52" s="1"/>
  <c r="I85" i="52"/>
  <c r="L85" i="52" s="1"/>
  <c r="I84" i="52"/>
  <c r="C12" i="40"/>
  <c r="L84" i="52" l="1"/>
  <c r="L113" i="52" l="1"/>
  <c r="C11" i="40" s="1"/>
  <c r="G79" i="2"/>
  <c r="I79" i="2" s="1"/>
  <c r="G193" i="2" l="1"/>
  <c r="I193" i="2" s="1"/>
  <c r="F192" i="2"/>
  <c r="E192" i="2"/>
  <c r="G192" i="2" l="1"/>
  <c r="I192" i="2" s="1"/>
  <c r="G47" i="15"/>
  <c r="I47" i="15" s="1"/>
  <c r="F189" i="2"/>
  <c r="E189" i="2"/>
  <c r="G51" i="15"/>
  <c r="I51" i="15" s="1"/>
  <c r="G41" i="15" l="1"/>
  <c r="I41" i="15" s="1"/>
  <c r="G28" i="15"/>
  <c r="I28" i="15" s="1"/>
  <c r="G27" i="15"/>
  <c r="I27" i="15" s="1"/>
  <c r="G180" i="2" l="1"/>
  <c r="I180" i="2" s="1"/>
  <c r="G154" i="2"/>
  <c r="I154" i="2" s="1"/>
  <c r="G217" i="2"/>
  <c r="I217" i="2" s="1"/>
  <c r="G216" i="2"/>
  <c r="I216" i="2" s="1"/>
  <c r="G215" i="2"/>
  <c r="I215" i="2" s="1"/>
  <c r="G214" i="2"/>
  <c r="I214" i="2" s="1"/>
  <c r="G213" i="2"/>
  <c r="I213" i="2" s="1"/>
  <c r="G212" i="2"/>
  <c r="I212" i="2" s="1"/>
  <c r="G211" i="2" l="1"/>
  <c r="I211" i="2" s="1"/>
  <c r="G137" i="2"/>
  <c r="I137" i="2" s="1"/>
  <c r="G124" i="2"/>
  <c r="G111" i="2"/>
  <c r="I111" i="2" s="1"/>
  <c r="G110" i="2"/>
  <c r="I110" i="2" s="1"/>
  <c r="G109" i="2"/>
  <c r="I109" i="2" s="1"/>
  <c r="I124" i="2" l="1"/>
  <c r="I31" i="30"/>
  <c r="I12" i="30"/>
  <c r="G40" i="30"/>
  <c r="I40" i="30" s="1"/>
  <c r="G39" i="30"/>
  <c r="I39" i="30" s="1"/>
  <c r="G38" i="30"/>
  <c r="I38" i="30" s="1"/>
  <c r="G37" i="30"/>
  <c r="I37" i="30" s="1"/>
  <c r="G36" i="30"/>
  <c r="I36" i="30" s="1"/>
  <c r="G35" i="30"/>
  <c r="I35" i="30" s="1"/>
  <c r="G30" i="30"/>
  <c r="I30" i="30" s="1"/>
  <c r="G29" i="30"/>
  <c r="I29" i="30" s="1"/>
  <c r="G28" i="30"/>
  <c r="I28" i="30" s="1"/>
  <c r="G27" i="30"/>
  <c r="I27" i="30" s="1"/>
  <c r="G26" i="30"/>
  <c r="I26" i="30" s="1"/>
  <c r="G25" i="30"/>
  <c r="I25" i="30" s="1"/>
  <c r="G24" i="30"/>
  <c r="I24" i="30" s="1"/>
  <c r="G23" i="30"/>
  <c r="I23" i="30" s="1"/>
  <c r="G22" i="30"/>
  <c r="I22" i="30" s="1"/>
  <c r="G18" i="30"/>
  <c r="I18" i="30" s="1"/>
  <c r="G17" i="30"/>
  <c r="I17" i="30" s="1"/>
  <c r="G16" i="30"/>
  <c r="I16" i="30" s="1"/>
  <c r="G15" i="30"/>
  <c r="I15" i="30" s="1"/>
  <c r="G14" i="30"/>
  <c r="I14" i="30" s="1"/>
  <c r="G13" i="30"/>
  <c r="I13" i="30" s="1"/>
  <c r="G12" i="30"/>
  <c r="G11" i="30"/>
  <c r="I11" i="30" s="1"/>
  <c r="G30" i="15"/>
  <c r="I30" i="15" s="1"/>
  <c r="I43" i="30" l="1"/>
  <c r="G10" i="19"/>
  <c r="I10" i="19" s="1"/>
  <c r="G126" i="2"/>
  <c r="I126" i="2" s="1"/>
  <c r="E123" i="2"/>
  <c r="E32" i="2" l="1"/>
  <c r="F21" i="20" l="1"/>
  <c r="E21" i="20"/>
  <c r="F12" i="20"/>
  <c r="E12" i="20"/>
  <c r="G12" i="20" s="1"/>
  <c r="G81" i="2" l="1"/>
  <c r="I81" i="2" s="1"/>
  <c r="G101" i="2" l="1"/>
  <c r="I101" i="2" s="1"/>
  <c r="G115" i="2"/>
  <c r="I115" i="2" s="1"/>
  <c r="G135" i="2"/>
  <c r="I135" i="2" s="1"/>
  <c r="G156" i="2"/>
  <c r="I156" i="2" s="1"/>
  <c r="G152" i="2"/>
  <c r="I152" i="2" s="1"/>
  <c r="G150" i="2"/>
  <c r="I150" i="2" s="1"/>
  <c r="G148" i="2"/>
  <c r="I148" i="2" s="1"/>
  <c r="G146" i="2"/>
  <c r="I146" i="2" s="1"/>
  <c r="G143" i="2"/>
  <c r="I143" i="2" s="1"/>
  <c r="G141" i="2" l="1"/>
  <c r="I141" i="2" s="1"/>
  <c r="G139" i="2"/>
  <c r="I139" i="2" s="1"/>
  <c r="G133" i="2" l="1"/>
  <c r="I133" i="2" s="1"/>
  <c r="G30" i="16"/>
  <c r="I30" i="16" s="1"/>
  <c r="G24" i="16"/>
  <c r="I24" i="16" s="1"/>
  <c r="G27" i="16"/>
  <c r="I27" i="16" s="1"/>
  <c r="G113" i="2"/>
  <c r="I113" i="2" s="1"/>
  <c r="G106" i="2" l="1"/>
  <c r="I106" i="2" s="1"/>
  <c r="G105" i="2"/>
  <c r="I105" i="2" s="1"/>
  <c r="G104" i="2"/>
  <c r="I104" i="2" s="1"/>
  <c r="G99" i="2"/>
  <c r="I99" i="2" s="1"/>
  <c r="G62" i="2" l="1"/>
  <c r="I62" i="2" s="1"/>
  <c r="G60" i="2"/>
  <c r="I60" i="2" s="1"/>
  <c r="G77" i="2"/>
  <c r="I77" i="2" s="1"/>
  <c r="G52" i="2"/>
  <c r="I52" i="2" s="1"/>
  <c r="G85" i="15"/>
  <c r="I85" i="15" s="1"/>
  <c r="G81" i="15"/>
  <c r="I81" i="15" s="1"/>
  <c r="G80" i="15"/>
  <c r="I80" i="15" s="1"/>
  <c r="G77" i="15"/>
  <c r="I77" i="15" s="1"/>
  <c r="G73" i="15"/>
  <c r="I73" i="15" s="1"/>
  <c r="G21" i="15"/>
  <c r="I21" i="15" s="1"/>
  <c r="G70" i="15"/>
  <c r="I70" i="15" s="1"/>
  <c r="G67" i="15"/>
  <c r="I67" i="15" s="1"/>
  <c r="I62" i="15"/>
  <c r="G58" i="15"/>
  <c r="I58" i="15" s="1"/>
  <c r="G55" i="15"/>
  <c r="I55" i="15" s="1"/>
  <c r="G46" i="15"/>
  <c r="I46" i="15" s="1"/>
  <c r="C10" i="40" l="1"/>
  <c r="G33" i="20" l="1"/>
  <c r="I33" i="20" s="1"/>
  <c r="G28" i="19" l="1"/>
  <c r="I28" i="19" s="1"/>
  <c r="G18" i="19"/>
  <c r="I18" i="19" s="1"/>
  <c r="G30" i="19"/>
  <c r="I30" i="19" s="1"/>
  <c r="G13" i="19"/>
  <c r="I13" i="19" s="1"/>
  <c r="G37" i="15"/>
  <c r="I37" i="15" s="1"/>
  <c r="G197" i="2"/>
  <c r="I197" i="2" s="1"/>
  <c r="G191" i="2"/>
  <c r="I191" i="2" s="1"/>
  <c r="G178" i="2"/>
  <c r="I178" i="2" s="1"/>
  <c r="G172" i="2"/>
  <c r="G170" i="2"/>
  <c r="I170" i="2" s="1"/>
  <c r="G127" i="2"/>
  <c r="I127" i="2" s="1"/>
  <c r="G73" i="2"/>
  <c r="I73" i="2" s="1"/>
  <c r="G69" i="2"/>
  <c r="I69" i="2" s="1"/>
  <c r="G47" i="2"/>
  <c r="I47" i="2" s="1"/>
  <c r="G30" i="2"/>
  <c r="I30" i="2" s="1"/>
  <c r="G26" i="2"/>
  <c r="I26" i="2" s="1"/>
  <c r="G19" i="2"/>
  <c r="I19" i="2" s="1"/>
  <c r="G17" i="2"/>
  <c r="I17" i="2" s="1"/>
  <c r="G13" i="2"/>
  <c r="I13" i="2" s="1"/>
  <c r="G23" i="19" l="1"/>
  <c r="I23" i="19" s="1"/>
  <c r="G123" i="2" l="1"/>
  <c r="I123" i="2" s="1"/>
  <c r="G45" i="2" l="1"/>
  <c r="I45" i="2" s="1"/>
  <c r="G39" i="2"/>
  <c r="I39" i="2" s="1"/>
  <c r="G222" i="2" l="1"/>
  <c r="I222" i="2" s="1"/>
  <c r="G90" i="2" l="1"/>
  <c r="I90" i="2" s="1"/>
  <c r="G15" i="2"/>
  <c r="I15" i="2" s="1"/>
  <c r="G11" i="2"/>
  <c r="I11" i="2" s="1"/>
  <c r="G91" i="2" l="1"/>
  <c r="I91" i="2" s="1"/>
  <c r="G26" i="15"/>
  <c r="I26" i="15" s="1"/>
  <c r="G37" i="19" l="1"/>
  <c r="I37" i="19" s="1"/>
  <c r="G32" i="19" l="1"/>
  <c r="I32" i="19" s="1"/>
  <c r="G35" i="19"/>
  <c r="I35" i="19" s="1"/>
  <c r="G31" i="19"/>
  <c r="I31" i="19" s="1"/>
  <c r="G26" i="19"/>
  <c r="I26" i="19" s="1"/>
  <c r="G27" i="19"/>
  <c r="I27" i="19" s="1"/>
  <c r="G24" i="19"/>
  <c r="I24" i="19" s="1"/>
  <c r="G20" i="19"/>
  <c r="I20" i="19" s="1"/>
  <c r="G16" i="19"/>
  <c r="I16" i="19" s="1"/>
  <c r="G29" i="19"/>
  <c r="I29" i="19" s="1"/>
  <c r="G64" i="2" l="1"/>
  <c r="I64" i="2" s="1"/>
  <c r="G182" i="2"/>
  <c r="I182" i="2" s="1"/>
  <c r="G35" i="16"/>
  <c r="I35" i="16" s="1"/>
  <c r="G10" i="16"/>
  <c r="I10" i="16" s="1"/>
  <c r="G219" i="2"/>
  <c r="I219" i="2" s="1"/>
  <c r="G209" i="2"/>
  <c r="I209" i="2" s="1"/>
  <c r="G207" i="2"/>
  <c r="I207" i="2" s="1"/>
  <c r="G206" i="2"/>
  <c r="I206" i="2" s="1"/>
  <c r="G205" i="2"/>
  <c r="I205" i="2" s="1"/>
  <c r="G200" i="2"/>
  <c r="I200" i="2" s="1"/>
  <c r="G199" i="2"/>
  <c r="I199" i="2" s="1"/>
  <c r="G190" i="2"/>
  <c r="I190" i="2" s="1"/>
  <c r="G189" i="2"/>
  <c r="I189" i="2" s="1"/>
  <c r="G171" i="2"/>
  <c r="I171" i="2" s="1"/>
  <c r="G167" i="2"/>
  <c r="I167" i="2" s="1"/>
  <c r="G160" i="2"/>
  <c r="I160" i="2" s="1"/>
  <c r="G158" i="2"/>
  <c r="I158" i="2" s="1"/>
  <c r="G125" i="2"/>
  <c r="I125" i="2" s="1"/>
  <c r="G97" i="2"/>
  <c r="I97" i="2" s="1"/>
  <c r="G86" i="2"/>
  <c r="I86" i="2" s="1"/>
  <c r="G75" i="2"/>
  <c r="I75" i="2" s="1"/>
  <c r="G68" i="2"/>
  <c r="I68" i="2" s="1"/>
  <c r="G67" i="2"/>
  <c r="I67" i="2" s="1"/>
  <c r="G63" i="2"/>
  <c r="I63" i="2" s="1"/>
  <c r="G57" i="2"/>
  <c r="I57" i="2" s="1"/>
  <c r="G55" i="2"/>
  <c r="I55" i="2" s="1"/>
  <c r="G41" i="2"/>
  <c r="I41" i="2" s="1"/>
  <c r="G36" i="2"/>
  <c r="I36" i="2" s="1"/>
  <c r="G34" i="2"/>
  <c r="G32" i="2"/>
  <c r="I32" i="2" s="1"/>
  <c r="G29" i="2"/>
  <c r="I29" i="2" s="1"/>
  <c r="G24" i="2"/>
  <c r="I24" i="2" s="1"/>
  <c r="I228" i="2" l="1"/>
  <c r="I41" i="16"/>
  <c r="C6" i="40" s="1"/>
  <c r="C4" i="40" l="1"/>
  <c r="G9" i="19" l="1"/>
  <c r="I9" i="19" l="1"/>
  <c r="I40" i="19" l="1"/>
  <c r="C7" i="40" s="1"/>
  <c r="G32" i="20"/>
  <c r="I32" i="20" s="1"/>
  <c r="G31" i="20"/>
  <c r="I31" i="20" s="1"/>
  <c r="G21" i="20" l="1"/>
  <c r="I21" i="20" s="1"/>
  <c r="I12" i="20"/>
  <c r="I35" i="20" s="1"/>
  <c r="G9" i="17"/>
  <c r="I9" i="17" s="1"/>
  <c r="I15" i="17" s="1"/>
  <c r="C9" i="40" l="1"/>
  <c r="C8" i="40"/>
  <c r="G16" i="15"/>
  <c r="I16" i="15" s="1"/>
  <c r="G17" i="15"/>
  <c r="I17" i="15" s="1"/>
  <c r="I88" i="15" l="1"/>
  <c r="C5" i="40" s="1"/>
  <c r="C21" i="40" s="1"/>
  <c r="C23" i="40" l="1"/>
  <c r="C25" i="40" s="1"/>
</calcChain>
</file>

<file path=xl/sharedStrings.xml><?xml version="1.0" encoding="utf-8"?>
<sst xmlns="http://schemas.openxmlformats.org/spreadsheetml/2006/main" count="3212" uniqueCount="1690">
  <si>
    <t>DESCRIPTION</t>
  </si>
  <si>
    <t>A</t>
  </si>
  <si>
    <t>WALL PREPARATION</t>
  </si>
  <si>
    <t>FALSE CEILING</t>
  </si>
  <si>
    <t>SHUTTERS</t>
  </si>
  <si>
    <t>STORAGES</t>
  </si>
  <si>
    <t>FINISHES</t>
  </si>
  <si>
    <t>TRIMS</t>
  </si>
  <si>
    <t>BLINDS WORK</t>
  </si>
  <si>
    <t>B</t>
  </si>
  <si>
    <t>S.No.</t>
  </si>
  <si>
    <t>Description</t>
  </si>
  <si>
    <t>NOTE:</t>
  </si>
  <si>
    <t xml:space="preserve"> RATES QUOTED SHALL BE FOR ALL HEIGHTS AND LEVELS. NOTHING EXTRA SHALL BE PAYABLE ON THIS ACCOUNT.</t>
  </si>
  <si>
    <t>1.00</t>
  </si>
  <si>
    <t>DISMANTLING</t>
  </si>
  <si>
    <t>Sqm.</t>
  </si>
  <si>
    <t>Cum.</t>
  </si>
  <si>
    <t>Nos.</t>
  </si>
  <si>
    <t>a</t>
  </si>
  <si>
    <t>b</t>
  </si>
  <si>
    <t>c</t>
  </si>
  <si>
    <t>2.00</t>
  </si>
  <si>
    <t>BRICK MASONRY WORK</t>
  </si>
  <si>
    <t>a)</t>
  </si>
  <si>
    <t>b)</t>
  </si>
  <si>
    <t>2.04</t>
  </si>
  <si>
    <t>150x100mm</t>
  </si>
  <si>
    <t>Rmt</t>
  </si>
  <si>
    <t>200x100mm</t>
  </si>
  <si>
    <t>2.05</t>
  </si>
  <si>
    <t>2.06</t>
  </si>
  <si>
    <t>Cum</t>
  </si>
  <si>
    <t>3.00</t>
  </si>
  <si>
    <t>3.01</t>
  </si>
  <si>
    <t>3.02</t>
  </si>
  <si>
    <t>4.00</t>
  </si>
  <si>
    <t>FLOORING &amp; DADO</t>
  </si>
  <si>
    <t>Note:</t>
  </si>
  <si>
    <t>4.01</t>
  </si>
  <si>
    <t>4.03</t>
  </si>
  <si>
    <t>4.04</t>
  </si>
  <si>
    <t>Sqm</t>
  </si>
  <si>
    <t>Sqm,</t>
  </si>
  <si>
    <t xml:space="preserve"> </t>
  </si>
  <si>
    <t>5.00</t>
  </si>
  <si>
    <t>Rmt.</t>
  </si>
  <si>
    <t>6.00</t>
  </si>
  <si>
    <t>COUNTER WORK</t>
  </si>
  <si>
    <t>6.01</t>
  </si>
  <si>
    <t xml:space="preserve">Providing and fixing Gypsum False Ceiling straight or curve any profile of La Farge / India Gypsum  make which includes G.I. Perimeter Channels of size 0.55mm thick (having One Flange of 20mm and another flange of 30mm and a web of 27mm) along with perimeter of ceiling, screw fixed to brick wall / partition with the help of Nylon sleeves and screws at 610mm centers. Then suspending G.I. intermediate channels of size 45mm (0.9mm thick with two flanges of 15mm each)  from the soffit at 1220mm centers with ceiling angle of width 25mm X 10mm X 0.55mm thick fixed to soffit with G.I. cleat and steel expansion fasteners. Ceiling section of 0.55mm thick having knurled web of 51.5mm and two flanges of 26mm each with lips of 10.5mm are then fixed to the intermediate channel with the help of connecting clips and in direction perpendicular to the intermediate channel at 457 mm centers. </t>
  </si>
  <si>
    <t>Straight Profile &amp; Vertical application</t>
  </si>
  <si>
    <t>Curved profile</t>
  </si>
  <si>
    <t>Providing &amp; Fixing of approved make - Lay in Metal Ceiling System consisting of 600x600mm Lay in tiles of pre coated galvanized steel in 0.5 mm thickness in white colour to be laid on Armstrong grid systems with 15mm wide T - section flanges colour white having rotary stitching on the Main Runner, 1200 mm &amp; 600 mm Cross Tee.</t>
  </si>
  <si>
    <t>Perforated</t>
  </si>
  <si>
    <t xml:space="preserve">Cove, reference as per Detail Drawing to hide lighting fixtures (no cornices) on GI tubular channels/ 50x50 soft wood frames, over expanded metal lathe as required.   </t>
  </si>
  <si>
    <t xml:space="preserve">600 x 600 mm </t>
  </si>
  <si>
    <t>800 x 800 mm</t>
  </si>
  <si>
    <t>200 x 200 mm</t>
  </si>
  <si>
    <t>8.00</t>
  </si>
  <si>
    <t>FRAMES &amp; PARTITIONS WORK</t>
  </si>
  <si>
    <t>PARTITION / SKIN WORK</t>
  </si>
  <si>
    <t>Note: All door, window opening sizes more than 0.2 sqm in cross-section shall be deducted from the area of the skin. Drawing to be referred for quoting the rates.</t>
  </si>
  <si>
    <t xml:space="preserve">Note: The edge of Gypsum at all corners and wherever exposed shall be duly protected with edge stiffener tape / GI / Metal Strips and treated to receive paint -duly finished as per finish plan. </t>
  </si>
  <si>
    <t>Partition/ Paneling skin over frames as per item no. 8.01 with all the details &amp; specification mentioned in the relevant drawings .Rates shall be exclusive of the frames. Skin shall be measured above the finished floor level and maximum ht. up to soffit of false ceiling. Allow for preparation of surface and one coat of primer as specified.</t>
  </si>
  <si>
    <t>f</t>
  </si>
  <si>
    <t>i</t>
  </si>
  <si>
    <t>Nos</t>
  </si>
  <si>
    <t>9.00</t>
  </si>
  <si>
    <t>PANELLING WORK</t>
  </si>
  <si>
    <t>9.01</t>
  </si>
  <si>
    <t>9.02</t>
  </si>
  <si>
    <t xml:space="preserve">DOORS </t>
  </si>
  <si>
    <t>11.01</t>
  </si>
  <si>
    <t>c)</t>
  </si>
  <si>
    <t>d)</t>
  </si>
  <si>
    <t>14.00</t>
  </si>
  <si>
    <t>15.00</t>
  </si>
  <si>
    <t>3M Clear Graphics on Glass</t>
  </si>
  <si>
    <t>Glass Partition</t>
  </si>
  <si>
    <t>Providing &amp; Fixing Durable inkjet printed 3M Scotch print graphics on 3650-114 self-adhesive vinyl, special CLEAR film to produce coloured imagery on glass with 8520 over laminate with a polyethylene-coated lay flat liner.. Customized imagery. &amp; the  thickness of 2 mil (0.05mm) without adhesive &amp; 3-4mil (0.8-0.10mm) with adhesive, having minimum tensile strength of 5.5 pounds/inch at 73°F (0.9 kg/cm at 23°C), the adhesive should be Pressure activated, position able, with air release channels.MCS warranty of 2 yrs (exposed to sunlight), 5 years (indoors) must be endorsed by 3M India Limited Architectural Market Department.</t>
  </si>
  <si>
    <t>Application - Glass Graphics for GLASS DECORATION
Applied on glass and other rigid, clear substrates. (partitions, doors, windows etc.) D17</t>
  </si>
  <si>
    <t>MISCELLANEOUS WORK</t>
  </si>
  <si>
    <t>100 mm</t>
  </si>
  <si>
    <t>150 mm</t>
  </si>
  <si>
    <t>200 mm</t>
  </si>
  <si>
    <t>Roller Blinds</t>
  </si>
  <si>
    <t>Operation: - Manual. Offset side-mounted metal  chain operated</t>
  </si>
  <si>
    <t xml:space="preserve">Mounting: Pocket mounted. </t>
  </si>
  <si>
    <t>Shade Orientation: Regular roll, shade cloth falls at window side of roller</t>
  </si>
  <si>
    <t>Configuration: Single band</t>
  </si>
  <si>
    <t>Blackout Roller Blinds</t>
  </si>
  <si>
    <t>Black-out material fibre-glass coated fabric, 12 mils thick, 62 threads per sq in., 0.750 lbs per sq in. (441g per sq mt.)</t>
  </si>
  <si>
    <t>Operation: - Manual. Offset side-mounted metal chain operated</t>
  </si>
  <si>
    <t xml:space="preserve">Mounting: Closure Box in metal </t>
  </si>
  <si>
    <t>Motorized Control</t>
  </si>
  <si>
    <t>Motor Mechanism</t>
  </si>
  <si>
    <t>Remote</t>
  </si>
  <si>
    <t>Integration Feature</t>
  </si>
  <si>
    <t>SUB TOTAL- BLINDS WORK</t>
  </si>
  <si>
    <t xml:space="preserve">Qty. </t>
  </si>
  <si>
    <t>Hinges: SSBB 100mm x 89mm x 3mm - 4 Nos per leaf</t>
  </si>
  <si>
    <t>Supply of Mortice Sash lock Model No. 952 of Dorma Make - 01 No. Per Door</t>
  </si>
  <si>
    <t>Supply of SS Flush Bolt 600MM Long of Dorma Make - 01 No. Per Double Leaf Door</t>
  </si>
  <si>
    <t>Supply of Door Stopper of Dorma Make</t>
  </si>
  <si>
    <t>Supply of Door Closer TS - 93 B/G EN 2-5 of Dorma Make make - 01 No. Per Leaf</t>
  </si>
  <si>
    <t>Supply of anchor fastners of HILTI/ FISHER/ Equvalent of maximum 80mm length. - as per door size.</t>
  </si>
  <si>
    <t>SS Offset Pull Handle Of Size 1200mm long, Dia 32 mm of OZONE Make-01 Set Per Door.</t>
  </si>
  <si>
    <t xml:space="preserve">SINGLE &amp; DOUBLE LEAF FIRE RATED GLASS  DOOR </t>
  </si>
  <si>
    <t>Note: All openings for trap door sizes of &amp; more than 0.2  sqm in cross-section shall be deducted from the area of the False Ceiling. Rate for ceiling tiles to be deducted for areas where tiles would not be required because of light fixtures or diffusers 600x600. Egde profile for Horizontal or Vertical surface to ensure edges in true plum line and level to be included in quoted rates.</t>
  </si>
  <si>
    <t xml:space="preserve">Total Qty. </t>
  </si>
  <si>
    <t xml:space="preserve">The glass to be butt jointed with 2 to 3 mm edge chamfer &amp; edge polishing all around. Distance between two butt jointed glass panels not to exceed 4mm. Glass between profiles shall be fixed with 3m clear tape.The frame allround shall be fixed with acoustic tape to get proper acoustic.Vendor to physically show the DB levels achieved at site.Edges and grooves between glass panels to have profiles as per manufacturers standards. </t>
  </si>
  <si>
    <t xml:space="preserve">DEMOUNTABLE PARTITION </t>
  </si>
  <si>
    <t>Vendor needs to be physically test and ensure nil transmission of sound for all partitions with certification from PMC/Client team as required.</t>
  </si>
  <si>
    <t>GRID CEILING</t>
  </si>
  <si>
    <t>GYPSUM CEILING</t>
  </si>
  <si>
    <t>METAL CEILING</t>
  </si>
  <si>
    <t xml:space="preserve">COVE </t>
  </si>
  <si>
    <t>7.00</t>
  </si>
  <si>
    <t>BAFFLE CEILING</t>
  </si>
  <si>
    <t>Partition system made out of Aluminium Extrusions around 2mm thick and anodised around 15 micron.Size 25x45mm at top and bottom .The Partition to have vertical portals to house the service cable.The portals to be on the door side as well as on the corner and junction with solid wall.
The wall starter shall be 105/more x105mm/more.The partition sections to be suitale to be clubbed with any type of door frame and door shutter(Sliding or hinged door). The sections to be stable enough to accept glass thickness 10mm toughened glass also.The partition sections to be available in anodized finish in any RAL color as approved by the architects.The Partition should be demountable and easy to install and maintain.The glass joints to be finished with matching aluminium alloy I,T and corner sections suitable for 10mm thick toughened glass.Color of frames: Matt black /Andonised finish.</t>
  </si>
  <si>
    <t>Providing and fixing fabric backing commercial grade wall paper of approved shade with recommended adhesive of approved make  which have 100% washable, scratch resistance, peel proof, and fire retardant properties. Cost to include preparation on the punned surface for receiving the wall paper as per the manufacturer specification VASCOM colour choice series 138 Base rate Rs. 2400 /Sqm.</t>
  </si>
  <si>
    <t>Toilet Cubicle</t>
  </si>
  <si>
    <t>Shade Orientation: Regular roll, shade cloth falls at window side of roller.</t>
  </si>
  <si>
    <t>Motorized Controller with upto 5 zone (Blinds) control with single remote &amp; integration facility (optional) with Crestron / Somfy equivalent mechanism.</t>
  </si>
  <si>
    <t xml:space="preserve">  </t>
  </si>
  <si>
    <t>Fabric shade as approved, sunscreen, dense basket weave  5 % openness factor.</t>
  </si>
  <si>
    <t>Partition system made out of Aluminium Extrusions around 2mm thick and anodised around 15 micron.Size 105x25mm using DA301&amp;DA302 on Verticals and Top Horizontal and Clip On in Bottom using DA304/305 .The Partition to have vertical portals to house the service cable.The portals to be on the door side as well as on the corner and junction with solid wall.
The wall starter shall be 105/more x105mm/more.The partition sections to be suitale to be clubbed with any type of door frame and door shutter(Sliding or hinged door). The sections to be stable enough to accept glass thickness 10mm toughened glass also.The partition sections to be available in anodized finish in any RAL color as approved by the architects.The Partition should be demountable and easy to install and maintain.The glass joints to be finished with matching aluminium alloy I,T and corner sections suitable for 10mm thick toughened glass.Color of frames: Matt black /Andonised finish.</t>
  </si>
  <si>
    <t>Modular Partition 105x25 mm Wideline System with 10 mm toughened glass</t>
  </si>
  <si>
    <t>7.02</t>
  </si>
  <si>
    <t>11.05</t>
  </si>
  <si>
    <t>14.01</t>
  </si>
  <si>
    <t>QTY</t>
  </si>
  <si>
    <t>Room ID</t>
  </si>
  <si>
    <t>Rest Room  - Include braile letterings</t>
  </si>
  <si>
    <t>S12b-Evacuation Map</t>
  </si>
  <si>
    <t>Information signage 16"x10"</t>
  </si>
  <si>
    <t>Providing and fixing evacuation maps of size  A3 size, signage shall be made of 3mm thk foam board on to which  on to which evacuation plans printed on coated paper shall be stuck. The signage shall be laminated including the edges. (Note: soft copy of the signage shall be provided by architect). signage shall be fixed with 3M double sided  adhesive tape. A3</t>
  </si>
  <si>
    <t>All the signages to be fixed with 3M double sided tape unless otherwise specified.</t>
  </si>
  <si>
    <t>Embossed Braile letterings to be incorporated for all signages.</t>
  </si>
  <si>
    <t>Type-1, Single / double side false ceiling suspended with chain link and unidirectional,printed both sides with single arrow :- 8" X 15"</t>
  </si>
  <si>
    <t xml:space="preserve">Providing and fixing SS PUSH/PULL signage for all doors. Size 2"x 6" </t>
  </si>
  <si>
    <t xml:space="preserve"> For all the items, Rate quoted shall be including all wastages. Only final laid area shall be measured and considered for payment </t>
  </si>
  <si>
    <t>WALL PAPER,GRAPHIC &amp; FILM WORK</t>
  </si>
  <si>
    <t xml:space="preserve">IN CASE OF FIRE USE STAIRS' photo luminescent  sign size: 10"x10"mm I sign aluminum profile with 3mm acrylic </t>
  </si>
  <si>
    <t xml:space="preserve">SIZE /CAPACITY </t>
  </si>
  <si>
    <t xml:space="preserve">PANTRY AREA </t>
  </si>
  <si>
    <t>Hot Holding Cabinet</t>
  </si>
  <si>
    <t>658x773x1922</t>
  </si>
  <si>
    <t>Work Table With Sink</t>
  </si>
  <si>
    <t>1800x 600x850+150</t>
  </si>
  <si>
    <t>Counter Chiller With Two Door</t>
  </si>
  <si>
    <t>1700x600</t>
  </si>
  <si>
    <t>5 Tier SS Storage Rack</t>
  </si>
  <si>
    <t>1650x450x750</t>
  </si>
  <si>
    <t xml:space="preserve">Dw-05 Wall Shelf </t>
  </si>
  <si>
    <t>1200 x 300</t>
  </si>
  <si>
    <t xml:space="preserve">Dw-11 Pot Hanger </t>
  </si>
  <si>
    <t xml:space="preserve">900 x 300  </t>
  </si>
  <si>
    <t>1800 x 750 x 500</t>
  </si>
  <si>
    <t>DISH WASH</t>
  </si>
  <si>
    <t>Pre Rinse Spray Unit</t>
  </si>
  <si>
    <t>Wall Shelf For Glass Rack</t>
  </si>
  <si>
    <t>BUFFET</t>
  </si>
  <si>
    <t>Three dimensional signages in 3mm thk Aluminium sheet complete as per design and drawings. Average thickness of Signages letter 25 mm SS, laser welded signage in given artwork &amp; approved sample (Average size 1500 x 450mm).   (SECI Signage)</t>
  </si>
  <si>
    <t>Dune Max ML 600 x 1200 with Suprafine 15 mm grid</t>
  </si>
  <si>
    <t>Dune Max ML 150 x 1200 with Suprafine 15 mm grid</t>
  </si>
  <si>
    <t>Dune Max ML 300 x 1200 with Suprafine 15 mm grid</t>
  </si>
  <si>
    <t xml:space="preserve">PK-03 Exhaust Hood ( With Fan &amp; Ducting) </t>
  </si>
  <si>
    <t>Hot Bain Marie for 5nos .1/1 GN Pan</t>
  </si>
  <si>
    <t>1800x700</t>
  </si>
  <si>
    <t>1800mm Long</t>
  </si>
  <si>
    <t>850x700</t>
  </si>
  <si>
    <t>1/1 GNPan</t>
  </si>
  <si>
    <t xml:space="preserve">Sneeze Guard </t>
  </si>
  <si>
    <t>Ref. Bain Marie for 2nos. 1/1 GN Pan</t>
  </si>
  <si>
    <t>850mm Long</t>
  </si>
  <si>
    <t>Dirty Dish Landing Table with Garbage Chute</t>
  </si>
  <si>
    <t>1350x750x850+150</t>
  </si>
  <si>
    <t>Waste Bin With Lid</t>
  </si>
  <si>
    <t>Syntex</t>
  </si>
  <si>
    <t>Two Sink Unit</t>
  </si>
  <si>
    <t>1500x750x850+150</t>
  </si>
  <si>
    <t>Dish Washer Hood Type</t>
  </si>
  <si>
    <t>Winterhalter-P50</t>
  </si>
  <si>
    <t xml:space="preserve">Vapour Hood </t>
  </si>
  <si>
    <t>900x900</t>
  </si>
  <si>
    <t xml:space="preserve">Clean Dish Landing Table </t>
  </si>
  <si>
    <t>850x750x850+150</t>
  </si>
  <si>
    <t xml:space="preserve">Clean Dish Storage Rack </t>
  </si>
  <si>
    <t>900x450x1800</t>
  </si>
  <si>
    <t xml:space="preserve">Drain Grating </t>
  </si>
  <si>
    <t>1200x300</t>
  </si>
  <si>
    <t xml:space="preserve">Microwave </t>
  </si>
  <si>
    <t>Installation of following:-</t>
  </si>
  <si>
    <t>SL. NO.</t>
  </si>
  <si>
    <t>Unit Price
(INR)</t>
  </si>
  <si>
    <t>SUB TOTAL - CIVIL &amp; INTERIOR WORK</t>
  </si>
  <si>
    <t>Sl. No.</t>
  </si>
  <si>
    <t>SUB TOTAL- CEILING WORK</t>
  </si>
  <si>
    <t>Total Price
(INR)</t>
  </si>
  <si>
    <t>UOM</t>
  </si>
  <si>
    <t>SUB TOTAL - TOILET CUBICLE WORK</t>
  </si>
  <si>
    <t>SUB TOTAL- SIGNAGES &amp; WALLPAPER WORK</t>
  </si>
  <si>
    <t>Notes:</t>
  </si>
  <si>
    <t>UNIT PRICE
(INR)</t>
  </si>
  <si>
    <t>TOTAL PRICE
(INR)</t>
  </si>
  <si>
    <t>SUB TOTAL - KITCHEN EQUIPMENTS</t>
  </si>
  <si>
    <t>Providing and fixing Roller Blinds to the following specifications</t>
  </si>
  <si>
    <t xml:space="preserve">Providing and fixing of Blackout blinds to the following specs.  </t>
  </si>
  <si>
    <t>Providing and installation of Single fully glazed partition with a tested sound reduction property of Rw 32dB.</t>
  </si>
  <si>
    <t>TOTAL QTY.</t>
  </si>
  <si>
    <t xml:space="preserve">Second Floor </t>
  </si>
  <si>
    <t xml:space="preserve">Third Floor </t>
  </si>
  <si>
    <t>Second Floor</t>
  </si>
  <si>
    <t>Third Floor</t>
  </si>
  <si>
    <t>WOOD WOOL BOARD</t>
  </si>
  <si>
    <t>10.0</t>
  </si>
  <si>
    <t>Liner Open Cell Ceiling</t>
  </si>
  <si>
    <t>10.1</t>
  </si>
  <si>
    <t>11.0</t>
  </si>
  <si>
    <t>Wallpaper Over MDF in ceiling</t>
  </si>
  <si>
    <t>Supplying of designer wallpaper as per approved samples contains 10% recycled content,  Nonwoven/acrylic fabric total weight 8-15 oz/sqryard, thickness- .02 inches, meets section 01350 IAQ test requirements , water based, ready to use and works with a variety of substrates, have microbial prperties and zero VOC, easy to install with adhesives.</t>
  </si>
  <si>
    <t>12.0</t>
  </si>
  <si>
    <t>12.01</t>
  </si>
  <si>
    <t>Melamine Polish over Veneer</t>
  </si>
  <si>
    <t>Gypsum Board</t>
  </si>
  <si>
    <t>16.0</t>
  </si>
  <si>
    <t>Laminate Ceiling</t>
  </si>
  <si>
    <t>Laminate over MDF in Ceiling</t>
  </si>
  <si>
    <t>Providing  and  fixing   decorative  high  pressure  laminated  shett  of  plain/  wood grain  in  gloss/matt/suede  finish  with  high  density  protective  surfarce  layer  and reverse side of adhesiv bonding quality conforming to IS:2046 Type S, including
cost of adhesive of approved quality. 1.0mm thk</t>
  </si>
  <si>
    <t>MDF in Ceiling</t>
  </si>
  <si>
    <t>12 mm MDF in Ceiling</t>
  </si>
  <si>
    <t>8mm MDF in Ceiling</t>
  </si>
  <si>
    <t>Accent Gold Paint</t>
  </si>
  <si>
    <t>Screeding</t>
  </si>
  <si>
    <t>Italian Marble</t>
  </si>
  <si>
    <t>4.02</t>
  </si>
  <si>
    <t>Vitrified Tile</t>
  </si>
  <si>
    <t>Ceramic Tile</t>
  </si>
  <si>
    <t>Designer Vitrified Tiles</t>
  </si>
  <si>
    <t xml:space="preserve"> a)</t>
  </si>
  <si>
    <t>4mm MDF panelling</t>
  </si>
  <si>
    <t>8mm MDF panelling</t>
  </si>
  <si>
    <t>12mm MDF panelling</t>
  </si>
  <si>
    <t>7.06</t>
  </si>
  <si>
    <t>Flush Door With Laminate</t>
  </si>
  <si>
    <t>Providing and fixing in position 35mm thk flush door shutters of approved make with laminated/veneer finish as per details. Rate to include finishing door with necessary T.W beading &amp; moulding finished with melamine polish. Rate shall be including, upto 1/3rd parts of the door with 6mm thk. toughened clear toughened glass with necessary teak wood beading with shade matching to laminate/veneer finished in melamine polished.Glass can be in any shapes and sizes as per drawing and direction etc. complete in all respects. The rate shall be inclusive of SS Handles as per architect selection. Rate to also include cost of door hinges, door closer/floor spring, deadlock, and stopper as per site requirement and selection by architect. Rate of other necessary items, required for door to be included.  Door to be finished as per detail and laminate/venner finishes shall be paid seperately in respective items.Rate shall be including wastage as per drawing, All door margins to be finished with TW lipping &amp; polish to match laminate/ veneer. (Basic Rates Applicable: Door Hinge as Rs 350 per pc, Dead Lock as Rs 5000, Door Closer or floor spring as Rs 6000, handle as Rs 5000, Door stopper/buffer as Rs 300).</t>
  </si>
  <si>
    <t>Providing and fixing in position 35mm thk flush door shutters of approved make with laminated/veneer finish as per details. Rate to include finishing door with necessary T.W beading &amp; moulding finished with melamine polish. The rate shall be inclusive of SS Handles as per architect selection. Rate to also include cost of door hinges, door closer/floor spring, deadlock, and stopper as per site requirement and selection by architect. Rate of other necessary items, required for door to be included.  Door to be finished as per detail and laminate/veneer finishes shall be paid seperately in respective items. Rate shall be including wastage as per drawing, All door margins to be finished with TW lipping &amp; polish to match laminate/ veneer. (Basic Rates Applicable: Door Hinge as Rs 350 per pc, Dead Lock as Rs 5000, Door Closer or floor spring as Rs 6000, handle as Rs 5000, Door stopper/buffer as Rs 300).</t>
  </si>
  <si>
    <t>Glass Door with Patch Fitting</t>
  </si>
  <si>
    <t>Providing and Fixing in position frameless glass door shutter with 12mm thk toughened clear glass portion with a stainless steel patch fittings at top and bottom member with approved glass door lock, Floor spring including approved S.S paired handle of approved design and size with other side connector as per drawing with necessary glass fitting. Rate to include complete in all respect as per direction. Rate shall be including wastage as per drawing, design &amp; direction no extra payment shall be paid for wastage. Basic cost of floor spring as Rs 9000, SS Paired handles as Rs 5000, Lock and patch fittings as Rs 8000.</t>
  </si>
  <si>
    <t>7.08</t>
  </si>
  <si>
    <t>CEILING WORK</t>
  </si>
  <si>
    <t>MODULAR PARTITION &amp; DOOR</t>
  </si>
  <si>
    <t>SIGNAGES &amp; WALLPAPER</t>
  </si>
  <si>
    <t>SUMMARY</t>
  </si>
  <si>
    <t>TOTAL</t>
  </si>
  <si>
    <t>Second floor</t>
  </si>
  <si>
    <t>Third floor</t>
  </si>
  <si>
    <t xml:space="preserve">BLINDS WORK </t>
  </si>
  <si>
    <t>TOILET CUBICLE PARTITION WORK</t>
  </si>
  <si>
    <t xml:space="preserve">KITCHEN EQUIPMENT </t>
  </si>
  <si>
    <t>ABOVE Same Item But CUSTOM SCREEN PRINTED WALLPAPER</t>
  </si>
  <si>
    <t>RMT</t>
  </si>
  <si>
    <t>but using 6 mm commercial ply on one side of existing partition</t>
  </si>
  <si>
    <t>but using 12 mm commercial ply on one side of existing partition</t>
  </si>
  <si>
    <t>but using 19 mm commercial ply on one side of existing partition</t>
  </si>
  <si>
    <t>SQM</t>
  </si>
  <si>
    <t>sqm</t>
  </si>
  <si>
    <t>Acoustic ceiling</t>
  </si>
  <si>
    <t xml:space="preserve">Providing &amp; applying of melamine polish with complete process such as applying required coats of sealer, rubbing, putty application etc as per Architect's instructions. Shade of polish to be got approved by sample making. </t>
  </si>
  <si>
    <t>Wood Wool Board</t>
  </si>
  <si>
    <t>Supplying ‘APHONY GLOSS’ 15 mm  tiles made of Wood Fibre 1mm width cement composites covered with Acoustically Transparent Absorptive microfibres on the front side  with an option of colours as per the choice of the Architect/ person in charge of size 595 X 595mm Highly recommend for ceilings, has excellent noise absorption of 0.85 NRC as per ISO 354/ASTM 423C,  meets stringent Fire Ratings ASTM D- 876, and BS:476 weather resistance as per IS 3308, Thermal Insulation as per IS:3346-1980 with relative humidity of 90% RH at 60o Celcius(140o Farenhite) for 15 days= No deterioration. Can be installed on T24 grid system of 0.6mm  thick ,Main ‘T’ length minimum 3000mm, web minimum 35mm to be placed at 600mm centre to centre and secondary cross ‘T’ of length 600mm, web minimum 35 mm,  inter locked, Wire Support for Main T to be taken at every 1200mm length wise and 600mm width wise,Specially designed for Acoustic Vibration management and long life with a backing of 50mm 1000 GSM thick absorbwool tested as per Fire Retardant ASTMD 635-1991 and IS 15061-2002 for excellent results.Make UNIDUS / ECOTONE/ FIBERTEX/Himalyan Acoustics (Basic Rate: Rs. 2448.57/sqm)</t>
  </si>
  <si>
    <t>P/F acoustic panels any size and shape in approved color  with Standard size &amp; thickness  of  8  mm.   acoustic pet  Panels  should  have  Sound  Absorption coefficient  (NRC)  (0.3-  0.94).  Formaldehyde  emission  standards  of  GB18580- 2001 class E1, it is a green material with asbestos-free, non-toxic and tasteless gas  under  extreme  temperature,  protecting  the  ozone  layer,  non-irritant  and recyclable. acoustic panels have to be Fire-resistant. Good insulation properties, to prevent transmitting the heat from outdoor to indoor directly as partition or and ceiling,  saving  35%  of  energy,  extending  the  life  of  air  conditioning.  acoustic panels  are  Light  weight  and  allow  free  cutting  with  paper  knife.  Sample  to  be submitted from all the approved make or equivalent for approval of  engineer in charge prior to the installation. MTC to be submitted with the delivery of material.</t>
  </si>
  <si>
    <t>providing and fixing of 1.0 mm to 1.5 mm thick Acrylic sheet  of approved make on existing ply / Base. 140/sqft including edge laminate.Cost of H profile included. all complete as per the architectural drawings, as specified and as directed by the Engineer-in-charge.</t>
  </si>
  <si>
    <t>Acrylic Sheet in ceiling</t>
  </si>
  <si>
    <t>Supply and fixing of Cof Suspended Ceiling Frame work made from  12mm ply wood of size 150mmx 150mm, covered with  premium quality laminate, suspended from the time ceiling  by approved suspension methods, at a spacing of about  300mm x 300mm, with provision of all light in gas per the  Electrical Estimates, all complete as per the directions of  the E/I. (Note:-Measurement shall be taken from outer to outer  side of the suspended panels).</t>
  </si>
  <si>
    <t xml:space="preserve">Supply and Fixing of Liner Open Cell ceiling </t>
  </si>
  <si>
    <t>Baffle Ceiling</t>
  </si>
  <si>
    <t>WOOD BOX CEILING</t>
  </si>
  <si>
    <t>DSR 2023 - 6.13.2, 6.15</t>
  </si>
  <si>
    <t>DSR 2023-  6.4.1</t>
  </si>
  <si>
    <t>DSR 2023- 22.23A</t>
  </si>
  <si>
    <t>DSR 2023- 4.1.3</t>
  </si>
  <si>
    <t xml:space="preserve">DSR 2023  13.10 </t>
  </si>
  <si>
    <t>DSR 2023 13.26</t>
  </si>
  <si>
    <t xml:space="preserve">Reference </t>
  </si>
  <si>
    <t xml:space="preserve">INSTALLATION : To comprise main runner spaced at 1200mm centers securely fixed to the structural socket by approved hanger at 1200mm maximum centre.  The last hanger at the end of each main runner should not be greater than 450mm from the adjacent wall.  Flush fitting 1200mm long cross tees to be interlocked between main runners at 600mm centre to form 1200 x 600 mm module.  Cut cross tees longer than 600mm require independent support.  600 x 600mm module to be formed by fitting 600mm long flush fitting cross tees centrally between the 1200 mm cross tees. Perimeter trim  to be  wall angles or channel, secured to walls at 450 mm maximum centers. all Complete as per Required. Make - armstrong,UNIDUS, Ecotone, Metacil, Durlum or Equivelent </t>
  </si>
  <si>
    <t>AVERAGE LENGTH OF BLIND is 2.0 M to 2.5 M. The fabric to be Fire Retardent certified.
Base Rate:1400 Rs-/Sq.mt.</t>
  </si>
  <si>
    <t>The Fabric to be as per approved sample (Fabric should be Fire Retardent Certified).
Base Rate:1800 Rs-/Sq.mt.</t>
  </si>
  <si>
    <t>Reference</t>
  </si>
  <si>
    <t xml:space="preserve">Refernce </t>
  </si>
  <si>
    <t>DSR 2023 - 11.56.1</t>
  </si>
  <si>
    <t xml:space="preserve">Sqm </t>
  </si>
  <si>
    <t>Qty</t>
  </si>
  <si>
    <t>Unit</t>
  </si>
  <si>
    <t>DSR-11.54.2</t>
  </si>
  <si>
    <t xml:space="preserve"> 12.5 mm thick tapered edge gypsum moisture resistant board</t>
  </si>
  <si>
    <t>DSR 2023- 12.45.3</t>
  </si>
  <si>
    <t>DSR 2023- 12.45</t>
  </si>
  <si>
    <t>DSR 2023 -9.127.2</t>
  </si>
  <si>
    <t>Door with Vision Panel Laminate both sides</t>
  </si>
  <si>
    <t>logo</t>
  </si>
  <si>
    <t xml:space="preserve">Dismantling 115mm thick brickwork at all heights, including removal of plaster, paneling, tile cladding, skirting, hoop iron, CI/GI pipes, and other embedded fixtures. The rate shall include careful demolition, stacking of reusable materials, and disposal of debris from the site as per local regulations. Work shall be carried out safely and as per IS 1200 (Part 18). </t>
  </si>
  <si>
    <t>Dismantling 230mm thick brickwork at all heights, including removal of plaster, paneling, and other embedded fixtures. The rate shall include careful demolition, stacking of reusable materials, and disposal of debris from the site as per local regulations. Work shall be carried out safely and as per IS 1200 (Part 18).</t>
  </si>
  <si>
    <t>Dismantling Plain Cement Concrete (PCC) up to 75mm thick, including breaking, removal, and disposal of debris from the site as per local regulations. The work shall be carried out safely and as per IS 1200 (Part 18) – Method of Measurement of Dismantling and Demolition, ensuring minimal damage to the surrounding structures.</t>
  </si>
  <si>
    <t>Dismantling existing wooden and glass doors, windows, ventilators, and their frames, including careful removal, stacking neatly, and cleaning of mortar/concrete from frames and holdfasts. The work shall be executed safely and as per IS 1200 (Part 18) – Method of Measurement of Dismantling and Demolition, ensuring minimal damage to reusable components.</t>
  </si>
  <si>
    <t>Dismantling Reinforced Cement Concrete (RCC) up to 150mm thick, including cutting, breaking, and removal of reinforcement (if required), and disposal of debris from the site as per local regulations. The work shall be carried out safely and as per IS 1200 (Part 18) – Method of Measurement of Dismantling and Demolition, ensuring minimal impact on adjoining structures.</t>
  </si>
  <si>
    <t>Brick masonry work shall be executed using common burnt clay F.P.S. (non-modular) bricks of class designation 7.5, conforming to IS: 1077. The masonry shall be laid in cement mortar 1:4 (1 cement: 4 coarse sand) with proper curing for at least seven days. For half-brick (115mm) walls, necessary horizontal tie beams in RCC shall be provided at the lintel level, extending 250mm over the bearing. These tie beams shall be constructed using M20 grade concrete and reinforced with 4 Nos. of 8mm dia. TOR steel bars as the main reinforcement, along with 8mm dia. rings at 200mm c/c. Proper compaction and curing of RCC tie beams shall be ensured.</t>
  </si>
  <si>
    <t>Providing, laying, and compacting reinforced cement concrete (RCC) lintels of specified sizes, cast in situ using M20 grade concrete (1:1.5:3 mix) with 4 nos. of 12mm diameter high-yield strength deformed (HYSD) steel bars as reinforcement and 8mm diameter stirrups at 200mm center-to-center spacing. The work shall include providing a minimum cover of 12mm, necessary formwork, curing, compacting, bending, and fixing of steel reinforcement as per standard specifications. The sizes of lintels shall be as per the approved drawing.</t>
  </si>
  <si>
    <t>Making openings in walls for windows, AC ducting, or other purposes without causing damage to the surrounding structure. The work includes restoring the affected areas with smooth plaster in a cement mortar mix of 1:4. Wherever required, a lintel support of 25mm thick Cuddapah stone shall be provided. The cost shall also include filling excess openings with brickbats, finishing with smooth plaster in cement mortar 1:4, proper curing, and providing necessary temporary supports to the walls to ensure stability. The work shall be executed as per standard CPWD specifications.</t>
  </si>
  <si>
    <t>The surface preparation for applying the self-leveling compound shall be carried out using mechanical methods such as vacuum-assisted shot blasting, acid etching, scarifying, or grinding to ensure a sound, clean, and dry substrate. This process is essential to achieve proper adhesive bonding between the existing surface and the new floor. After surface preparation, a suitable primer shall be applied in accordance with the manufacturer's specifications, diluted with clean potable water as required. Once the primer coat has adequately dried, a self-leveling compound shall be mixed in the specified proportion and applied over the tack-free primed surface. The compound shall be laid uniformly to achieve the desired thickness as per site requirements. The entire process shall be executed as per standard engineering practices and under the supervision of the Engineer-in-Charge to ensure quality and durability.</t>
  </si>
  <si>
    <t>For the construction of a raised platform, broken AAC blocks or foam concrete shall be used as the filling material. The platform shall be raised to the specified height and thickness as required to achieve a level or sloped surface, as per site conditions and instructions. The filling material shall be properly laid, consolidated, and cured to ensure stability and durability. The entire process shall be carried out in accordance with standard construction practices, ensuring completion in all respects as per the direction of the Engineer-in-Charge.</t>
  </si>
  <si>
    <t>Providing and applying Plaster of Paris (POP) punning or Gypsum Plaster with an average thickness of 8-12 mm over a newly plastered surface or as specified. The purpose is to achieve an even and smooth finish, making the surface suitable for painting or wallpaper application. The work includes all necessary materials, tools, and labor, ensuring proper application as per the directions of the Engineer-in-Charge. The finished surface shall be free from undulations and ready for subsequent treatments.</t>
  </si>
  <si>
    <t>Providing and fixing custom graphic printed GVT (Glazed Vitrified Tiles) / full-body vitrified tiles of 10-15mm thickness, as per approved design, having high durability, scratch resistance, and low water absorption. The tiles shall conform to IS 15622 for vitrified tile specifications and shall be of premium quality with uniform color, texture, and design as per the approved sample. The tiles shall have a minimum breaking strength of 2000 N, high abrasion resistance (PEI rating as per usage), and chemical resistance. The tiles shall be installed using a cement mortar bed of 1:3 ratio or tile adhesive conforming to IS 15477, ensuring proper leveling, alignment, and joint filling with epoxy or cement grout. The work shall be completed as per the direction of the Engineer-in-Charge, ensuring a smooth, even surface free from cracks, undulations, or visible joints, conforming to relevant Indian Standards and best construction practices.
Base Rate: ₹1200 per sqm</t>
  </si>
  <si>
    <t>Extra for laying patterned flooring tiles of size as per approved design pattern, including proper alignment, cutting, and finishing, with meticulous cleaning of joints and grouting using epoxy or cement-based grout to match the tile shade, ensuring a seamless finish. The work shall be executed with high precision to maintain pattern continuity, ensuring uniform joint width of 1 to 3 mm as per requirement. All edges shall be properly finished, and tiles shall be fixed using cement mortar (1:3) of 10-15 mm thickness or polymer-modified tile adhesive (3-6 mm thickness) as per IS 15477, depending on site conditions. The work shall be completed as per specified design, best construction practices, and relevant IS codes, under the supervision of the Engineer-in-Charge.</t>
  </si>
  <si>
    <t>Providing and fixing high-quality vitrified/ceramic tiles of approved size, thickness, make, and shade, conforming to IS 15622 (for vitrified tiles) or IS 13753/IS 15622 (for ceramic tiles), in a pattern as per detailed drawings, over a bed of cement mortar 1:4 (25 mm thick).
The surface shall be properly prepared with a neat cement slurry before placing the tiles. Tiles shall be machine-cut, rectified, and of full-body/double-charged type with a minimum water absorption of less than 0.5% for vitrified tiles and as per IS code for ceramic tiles.
Joints shall be grouted using high-quality polymer/cement-based grout of matching shade. Necessary surface preparation, finishing, and cleaning shall be included. The finished surface shall be smooth, uniform, and free from undulations.
Base Rate: ₹1150 per sqm</t>
  </si>
  <si>
    <t>Providing and fixing high-quality ceramic tiles of approved size, thickness, make, and shade, conforming to IS 13753 (for internal wall applications) or IS 15622 (for flooring and external wall applications), in a pattern as per detailed drawings.
Tiles shall be fixed using cement paste over a backing coat of cement mortar 1:3 (1 part cement, 3 parts coarse sand) or with a high-quality tile adhesive (polymer-modified cementitious  or epoxy-based adhesive) as per manufacturer’s specifications to ensure superior bonding and durability.
The surface shall be prepared with a neat cement float, ensuring proper adhesion and alignment. Joints shall be grouted with high-quality polymer/cement-based grout of matching shade. The rate shall be inclusive of surface preparation, joint cleaning, finishing, and curing to provide a smooth and uniform finish.
Base Rate: ₹550 per sqm</t>
  </si>
  <si>
    <t>Providing and laying 2mm thick conductive vinyl flooring in rolls or tiles of approved make and shade, conforming to IS 3462 (or latest) and CPWD specifications. The surface shall be properly prepared to ensure it is level, hard, dry, clean, and free from dust, grease, and moisture before installation. Fixing shall be done using approved adhesives, including water-based or solvent-free adhesives conforming to IS 15477 or equivalent, ensuring proper bonding and durability. The installation shall follow the manufacturer’s guidelines, including rolling, pressing, and allowing adequate curing time. Joints shall be sealed using matching welding rods or adhesive-based joint sealing compounds for a seamless finish. The flooring shall meet performance criteria such as fire resistance (B1 class as per EN 13501-1 or equivalent), sound absorption of at least 3 dB, color fastness of minimum 6 stages (as per ISO 105-B02), and an electrostatic loading limit of less than 2 kV. The total weight of the flooring shall be approximately 2.9 kg/m², with a thermal resistance of 0.010 m²K/W. The approved make shall be as per approved samples and meeting the specified standards. The rate shall include surface preparation, adhesive application, cutting, finishing, and protection of the flooring until handover.
Base Rate: ₹2045 per sqm</t>
  </si>
  <si>
    <t>Providing and fixing 10-12 mm thick laminated wooden flooring made of high-density fiberboard (HDF) or equivalent engineered wood, conforming to IS 14632 (Laminate Flooring Specification) or EN 13329 (Abrasion Class AC4 to AC5) for durability and wear resistance. The flooring shall be fixed over a 6mm thick underlay made of foam, rubber, or equivalent material to provide sound absorption, moisture resistance, and leveling. The surface shall be cleaned, leveled, and free from dust and moisture before installation. The flooring shall have interlocking tongue-and-groove or click-lock mechanism for a seamless finish. Edges shall be finished with matching molding of approved color and design to ensure proper alignment and aesthetic appeal. The installation shall be carried out as per the manufacturer’s specifications using either the floating floor system or adhesive bonding, ensuring expansion gaps as required. The work shall comply with IS 14632 and IS 15185 (Wood-Based Laminates for Flooring) or equivalent international standards and be executed as per best construction practices, under the supervision of the Engineer-in-Charge.
Base Rate: ₹2690 per sqm</t>
  </si>
  <si>
    <t>Providing and fixing flocked or tufted textile flooring of medium to high quality, made of 100% Nylon (Type 6 or 6.6) , with a minimum thickness of 4.0 to 5.5 mm and a fiber density of at least 60 to 80 million fibers/sq.m (for flocked) or 700 to 1000 g/m² pile weight (for tufted), having a resilient, waterproof, and durable backing made of PVC, PU, or equivalent material. The flooring shall be anti-static, stain-resistant, slip-resistant (conforming to IS 14441 / EN 14041 Class DS), fire-resistant (IS 15061 / EN 13501), and anti-allergic with low VOC emissions, ensuring durability and comfort. It shall be available in tiles form with colors and textures as per approved design. Installation shall be done on a smooth, level, dry, and dust-free surface using SR 998 or equivalent synthetic rubber-based adhesive as per IS 15477, with all joints properly aligned and fixed to avoid visible seams or gaps. The flooring shall be installed by an authorized/experienced installer, and the material shall be approved by the Engineer-in-Charge before installation. The final finish shall be smooth, wrinkle-free, and properly adhered to the subfloor, conforming to relevant Indian Standards and best construction practices for long-lasting performance.  
(Base Rate: Rs. 4035/sqm)</t>
  </si>
  <si>
    <t>Providing and fixing extruded aluminum skirting and trims of 100 mm height, securely screw-fixed to the surface as per approved design and architectural drawings. The skirting shall be duly anodized in an approved shade with a minimum anodizing thickness as per IS standards to ensure durability and corrosion resistance. The system shall include an aluminum transition strip and a nylon rubber gasket to cover the screw rabbet, providing a seamless and finished appearance. Installation shall conform to relevant IS codes and CPWD specifications, including all necessary accessories, fasteners, and adhesives for long-term stability and performance.
Base Rate: ₹ 350 per running mt</t>
  </si>
  <si>
    <t>Providing and fixing hand wash counter with a 12 mm thick acrylic solid surface of approved shade and quality, laid over a 19 mm thick marine plywood backing or RCC slab, supported on MS brackets securely fixed to the wall using anchor fasteners as per approved design and direction of the Engineer-in-Charge. The MS brackets shall be finished with enamel paint of approved shade.
A 230 mm high front fascia and a 200 mm high band above the counter shall be provided in the same acrylic solid surface material to ensure a seamless appearance. All exposed surfaces of the counter shall be finished with the same material, with all edges bull-nosed and mirror-polished for a smooth finish.
Necessary cut-outs for sinks/washbasins shall be made as per site requirements, including provisions for pipe passages  through the countertop. Installation and finishing shall comply with relevant IS codes and CPWD specifications to ensure durability and performance.
Base rate of Acrylic sheet - ₹7000 per sqm</t>
  </si>
  <si>
    <t>Providing and fixing hand wash counter with a Granite top of approved shade and quality, 18 mm thick, laid over a 19 mm thick marine plywood backing or RCC slab, supported on MS brackets securely fixed to the wall using anchor fasteners, as per approved design and as directed by the Engineer-in-Charge. The MS brackets shall be finished with enamel paint of approved shade.
A 230 mm high front fascia and a 200 mm high band above the counter shall be provided in the same granite to ensure a seamless appearance. All exposed surfaces of the counter shall be finished with the same material, with all edges bull-nosed and mirror-polished for a smooth finish.
Necessary cut-outs for sinks/washbasins shall be made as per site requirements, including provisions for pipe passages through the countertop. Installation and finishing shall comply with relevant IS codes and CPWD specifications to ensure durability and performance.
Base rate of Granite: ₹ 1,600/sqm</t>
  </si>
  <si>
    <t xml:space="preserve">Providing and fixing framework for partitions using 50x50 mm, 16-gauge aluminium sections placed at 600x600 mm centers both ways, including 50x25 mm sections for slab and floor members, along with additional supports for skirting, switch boxes, white marker boards, doors, windows, and fasteners. The framework shall be securely fixed to the soffit of the slab and shall include necessary cutouts for ducts and raceways. Openings for conduits up to 30 mm diameter shall be made using electrical drills wherever required. All exposed and hidden surfaces shall be treated with fire-retardant and anti-termite paint with a 10-year warranty.
The framework shall be filled with 50 mm thick Rockwool insulation of 48 kg/m³ density, wrapped in RP tissues, installed as per manufacturer’s specifications. Paper-covered metal strip stiffeners shall be used to ensure straight edges and proper edge protection, finished to merge seamlessly with gypsum and paint, complete with a base coat primer.
All door, window, and duct openings exceeding 0.3 sqm shall be deducted from the total measured area. Measurement shall be taken along the center-line length up to the soffit of the slab. The entire work shall be carried out as per relevant IS codes and CPWD specifications.
</t>
  </si>
  <si>
    <t>Providing and fixing full-height wood framing using 50x50 mm kiln-seasoned and chemically treated Hollock wood battens, securely fixed with rawl plugs and necessary drilling. The entire framework shall be treated with two coats of fire-retardant paint for enhanced safety and durability. All work shall be carried out as per relevant IS codes and CPWD specifications, ensuring structural stability and long-term performance.</t>
  </si>
  <si>
    <t>Providing and fixing teak wood framing for partitions up to 1.2 meters in height, consisting of 50x25 mm kiln-seasoned and chemically treated teak wood battens, securely fixed with rawl plugs and necessary drilling. The entire framework shall be treated with two coats of fire-retardant paint for enhanced safety and durability. All work shall be carried out as per relevant IS codes and CPWD specifications, ensuring structural stability and long-term performance.</t>
  </si>
  <si>
    <t>Providing and fixing  MDF (Medium Density Fibreboard) skin on the framing using necessary screws, nuts &amp; bolts, or nails, ensuring a secure and even finish. The MDF panel shall be applied with one coat of approved primer on one face before installation. The work shall be carried out as per the direction of the Engineer-in-Charge and conform to relevant IS codes and CPWD specifications. Framework shall be measured and paid for separately.</t>
  </si>
  <si>
    <t>Providing and fixing thermal insulation with resin-bonded rock wool conforming to IS: 8183, having a density of 48 kg/m³ and 50 mm thickness, wrapped in 200 G virgin polythene bags. The insulation shall be placed over the existing false ceiling and secured in position by criss-crossing GI wire to ensure stability and uniform coverage. The work shall be carried out as per CPWD specifications and relevant IS codes, ensuring proper thermal efficiency and durability.</t>
  </si>
  <si>
    <t>Providing and fixing partition/paneling skin over frames ensuring compliance with all details and specifications mentioned in the relevant drawings. The rates shall be exclusive of the frames, and the skin shall be measured above the finished floor level, with a maximum height up to the soffit of the false ceiling. The scope of work includes surface preparation and application of one coat of primer as specified, ensuring a smooth and durable finish. The installation shall conform to relevant IS codes and CPWD specifications.</t>
  </si>
  <si>
    <t>Providing and applying anti-termite and fire-retardant paint on all exposed and hidden surfaces of wood and other susceptible materials. The paint shall be of approved make, conforming to relevant IS codes and CPWD specifications, and shall provide long-lasting protection against termite infestation and fire hazards. Application shall include two coats of fire-retardant paint, ensuring uniform coverage and effectiveness, with a minimum 10-year warranty against termite attack. The work shall be carried out as per the manufacturer’s recommendations and the direction of the Engineer-in-Charge.</t>
  </si>
  <si>
    <t>Providing and fixing partition/paneling skin over frames as per the detailed specifications mentioned in the relevant drawings. The rates shall be exclusive of the frame and shall be measured above the finished floor level, up to the soffit of the false ceiling. The scope includes surface preparation and application of one coat of primer as specified. The partition skin shall be finished with 1.0mm thick laminate of approved make, fixed over the existing ply/base, ensuring smooth and durable finishing. The work shall be carried out as per CPWD specifications and relevant IS codes. The cost shall include edge laminate and H-profile for a seamless finish.
Base rate : ₹ 590/sqm include edge laminate and H-profile for a seamless finish.</t>
  </si>
  <si>
    <t>Providing and fixing partition/paneling skin over frames as per the detailed specifications mentioned in the relevant drawings. The rates shall be exclusive of the frame and shall be measured above the finished floor level, up to the soffit of the false ceiling. The scope includes surface preparation and application of one coat of primer as specified. The partition skin shall be finished with 4.00 mm thick Veneer of approved make, fixed over the existing ply/base, with PU polish for a premium finish. The work shall be carried out as per CPWD specifications and relevant IS codes. The cost shall include edge laminate and H-profile for a seamless finish, all complete as per the architectural drawings and as directed by the Engineer-in-Charge.
Base Rate: ₹2905/- per sqm.</t>
  </si>
  <si>
    <t>Providing and fixing partition/paneling skin over frames as per the detailed specifications mentioned in the relevant drawings. The rates shall be exclusive of the frame and shall be measured above the finished floor level, up to the soffit of the false ceiling. The scope includes surface preparation and application of one coat of primer as specified. The partition skin shall be finished with 4.00 mm thick Special Veneer of approved make, fixed over the existing ply/base, with PU polish for a premium finish. The work shall be carried out as per CPWD specifications and relevant IS codes. The cost shall include edge laminate and H-profile for a seamless finish, all complete as per the architectural drawings and as directed by the Engineer-in-Charge.
Base Rate: ₹4670/- per sqm.</t>
  </si>
  <si>
    <t>Providing and fixing partition/paneling skin over frames as per the detailed specifications mentioned in the relevant drawings. The rates shall be exclusive of the frame and shall be measured above the finished floor level, up to the soffit of the false ceiling. The scope includes surface preparation and application of one coat of primer as specified.
The partition skin shall be finished with 6 mm thick coloured/extra white lacquered glass of approved make, fixed over the existing ply/base, ensuring a seamless and elegant finish. The work shall be carried out as per CPWD specifications and relevant IS codes. The cost shall include edge treatment and H-profile, all complete as per the architectural drawings and as directed by the Engineer-in-Charge.
Base Rate: ₹3,000/- per sqm.</t>
  </si>
  <si>
    <t>CORIAN (Solid Acrylic Sheet) PANELING
Providing and fixing 4mm thick Corian sheet of approved color and shade over the existing MDF board, installed as per the groove design pattern with high-quality adhesive. The scope includes:
•	Buffing and polishing to achieve a smooth, seamless finish.
•	Finishing of grooves and joints to ensure a refined and elegant appearance.
•	Complete execution as per the approved architectural drawings and specifications.
Work to be executed as per CPWD specifications and relevant IS codes, under the direction of the Engineer-in-Charge.
Base Rate: ₹5,000/- per sqm.</t>
  </si>
  <si>
    <t>Providing and fixing acoustic panels of approved make, color, and design, having a thickness of 9mm to 12mm and standard size 1220mm x 2420mm, ensuring optimal sound absorption with Noise Reduction Coefficient (NRC) ranging from 0.6 to 0.94.
The panels shall conform to the following specifications:
•	Material &amp; Environmental Standards: Panels shall comply with IS 1734 (Part 1 to 20) and IS 5509 for fire-retardant and formaldehyde emission standards, ensuring low VOC, non-toxic, and asbestos-free properties.
•	Fire Resistance: Meeting or exceeding IS 5509 fire-retardant properties or equivalent IS codes.
•	Thermal Insulation: Providing heat insulation, reducing energy consumption by approximately 35%, and improving the efficiency of air-conditioning systems.
•	Installation &amp; Workmanship: Panels shall be lightweight, easily cuttable, and fixed securely with appropriate adhesives or mechanical fasteners as per manufacturer recommendations.
•	Finish &amp; Durability: Panels shall have a smooth, uniform surface, resistant to moisture, warping, and fungal growth, ensuring long-term performance in indoor environments.
•	Compliance: All work shall be carried out as per CPWD specifications, IS codes, and manufacturer guidelines, under the supervision of the Engineer-in-Charge.
Base Rate: ₹2,100/- per sqm.</t>
  </si>
  <si>
    <t>Providing and fixing 12mm thick soft board of approved make over the existing partition/wall framing, along with a 12mm aluminum channel edge profile. The board shall be covered with pin-up fabric, including fabric wrapping on all exposed sides, and securely fixed to the wall/partition. The fabric shall be of an approved make.
The contractor shall submit samples from all approved makes for prior approval by the Engineer-in-Charge before installation. A Manufacturer Test Certificate (MTC) shall be provided with the delivery of materials.
Base Rate: ₹300/- per m.</t>
  </si>
  <si>
    <t>Providing and laying vitrified wall tiles of approved make and size (thickness as per manufacturer’s specifications) with water absorption less than 0.08%, conforming to IS: 15622. Tiles shall be of approved color and shade, laid on a 20mm thick cement mortar bed of 1:4 (1 cement: 4 coarse sand). Jointing shall be done using grey cement slurry @ 3.3 kg/sqm, and joints shall be grouted with white cement mixed with matching pigments to achieve a seamless finish.
Base Rate of Tile: Rs. 2365 per sqm</t>
  </si>
  <si>
    <t>Providing and fixing 17mm thick (+/- 2mm) Italian marble cladding on walls of approved quality, color, and pattern, in accordance with IS: 1130 and as per CPWD specifications. The marble shall be fixed using white cement paste, ensuring proper adhesion. The work shall include surface preparation, cleaning of joints, and grouting with matching pigment. All exposed edges shall be finished with moulding or V-grooves as per approved design. The marble surface shall be polished to achieve a mirror-like finish and chemically treated for durability.
The scope includes inlay work, adhesive application, and design patterns without additional charges, along with protection of marble during installation. Any damaged marble shall be replaced at no extra cost. Work shall be executed as per approved architectural drawings and the directions of the Engineer-in-Charge.
Basic Rate of Italian Marble: Rs. 7500 per sqm.</t>
  </si>
  <si>
    <t>Providing and laying 12mm thick (+/- 2mm) Corian top platform with a 75mm fascia, including jointless bends, nosing, and rounding, fixed over 19mm BWP ply and supported on MS brackets duly painted, as per detailed drawings and CPWD specifications. The work includes cutting for basin openings, sealing all crevices with silicone sealant, and ensuring a smooth, finished appearance.
The contractor shall bear any wastage due to material pattern and dimensional differences, and no extra payment shall be made for inlays, patterns, or wastage. No deductions shall be made in measurements for washbasin cutouts, and only the visible surface of Corian will be measured for payment. The work shall be executed as per approved drawings, site conditions, and the instructions of the Engineer-in-Charge/Architect.
Base Rate of Corian: Rs. 7500 per sqm.</t>
  </si>
  <si>
    <t>Providing and fixing Fluted Veneer Panel of approved design and finish, with PU polish on an existing MDF/Ply partition, ensuring a seamless and aesthetically pleasing surface. The installation shall be carried out as per the approved drawings and site requirements, including necessary surface preparation, adhesive application, and finishing.
The work shall be executed as per the instructions of the Engineer-in-Charge/Architect, ensuring proper alignment and finishing.
Base Rate: Rs. 4840 per sqm.</t>
  </si>
  <si>
    <t>Providing and fixing pelmets to house projection screens or blinds, fabricated using 19mm thick commercial ply with clear internal dimensions of 250mm x 300mm. The pelmet shall be laminated on all exposed surfaces with approved laminate and balancing laminate on all internal surfaces.
The pelmet shall be securely supported from the RCC ceiling slab using a necessary framework, including MS angle supports where required. All exposed edges shall be finished with 6mm thick teak wood (TW) beading, polished or painted in an approved color to match the overall aesthetic.
The work shall be executed as per architectural drawings and the instructions of the Engineer-in-Charge, ensuring a seamless and high-quality finish. The quoted rates shall include all materials, labour, tools, cutting, surface preparation, transportation, and installation to complete the work as specified.</t>
  </si>
  <si>
    <t>Providing and fixing 6mm thick mirror of approved make, of size as per drawings, using stainless steel (SS) studs or other suitable fixing arrangements. The mirror shall be securely mounted on walls or partitions, ensuring stability and durability.
All edges shall be machine polished for a smooth finish. The rate shall include necessary provisions for lighting housings, made from suitable extruded sections, along with any required modifications to the mirror surface as per design requirements.
The work shall be carried out as per approved specifications and drawings, under the direction of the Engineer-in-Charge, ensuring a high-quality finish. The quoted rate shall be inclusive of all materials, labour, tools, and installation, for a complete and finished setup.</t>
  </si>
  <si>
    <t>Providing and fixing 25mm thick commercial-grade block board shutters, finished with 1mm thick laminate in an approved shade on exposed surfaces and balancing laminate on the interior surface. The shutters shall be framed with seasoned teak wood beading and framework of 50mm x 50mm section, finished with fire-rated paint matching the laminate color on the inside.
The work shall include the provision of approved handles, tower bolts, locks, magnetic ball catches, and all necessary hardware for proper functionality. Each shutter shall have one ventilation grill at the top and one at the bottom as per design requirements.
The installation shall be carried out as per approved specifications and drawings, under the direction of the Engineer-in-Charge, ensuring a high-quality finish. The quoted rate shall be inclusive of all materials, labour, tools, and installation, for a complete and finished setup.</t>
  </si>
  <si>
    <t>Providing and fixing trap door in the false ceiling using 12mm thick commercial plywood, finished with approved laminate on the exposed side and balancing laminate on the interior surface. The trap door shall be constructed with a 19mm thick commercial ply framework, finished in colour polish matching the laminate shade.
All edges shall be teak wood lipping, finished with approved melamine polish for durability. The installation shall include necessary 19mm thick commercial plywood support from the ceiling to ensure structural stability.
Providing and Fixing Access Panel / Trap Door
Supplying and fixing access panels/trap doors of specified sizes, using high-quality materials for durability and seamless integration.
•	Frame: Exterior &amp; interior made from stable aluminum profile
•	Connecting Parts: Galvanized steel
•	Material Inlay: Moisture-resistant gypsum board, 12.5mm thick
•	Material Screws: Phosphated, rust-prevented
•	Snap Locks (2 pcs): Spring-loaded, galvanized steel body
•	Safety Wire Catch (1 pc): 1mm steel wire, galvanized and coated
All installations shall be carried out as per approved specifications and drawings, ensuring proper alignment and secure fittings under the direction of the Engineer-in-Charge. The quoted rate shall be inclusive of all materials, labor, tools, and installation for a complete setup. 
Laminate Base Rate: ₹400/sqm</t>
  </si>
  <si>
    <t>Providing and constructing low/full-height storage of up to 600mm depth, with approved veneered finish in specified shade and color. The storage unit shall be constructed using 19mm thick MDF or commercial plywood for the sides, bottom, and intermediate shelves, 8mm thick commercial plywood for the back panel, and 19mm thick commercial plywood for the shutters.
All external surfaces shall be finished with approved veneer, while internal surfaces shall have balancing laminate. Exposed edges shall be finished with teak wood beading. The storage shall include hardware such as locks, auto-closing hinges, handles, door stops, and tower bolts of approved make.
The slots for hinges and locks shall be machine-made as per the manufacturer’s specifications. Plan dimensions shall be measured, including the full depth of the storage for payment purposes. The work shall be executed as per IS codes and CPWD specifications, ensuring high-quality finish, durability, and proper alignment, as directed by the Engineer-in-Charge.</t>
  </si>
  <si>
    <t>Providing and fixing 600 Deep full-height storage with locker, constructed using 19mm thick commercial plywood for the top, sides, bottom, and intermediate shelves, and 8mm thick commercial plywood for the back panel. Shutters shall be of hollow-core construction with a 19mm thick commercial plywood framework and 4mm thick commercial ply panel. All external surfaces shall be finished with approved laminate, while internal surfaces shall have balancing laminate. Exposed edges shall be finished with approved PVC edge binding, and veneered surfaces shall be PU polished as per approved shade.
The storage unit shall be provided with necessary hardware, including locks, auto-closing hinges, handles, door stops, and tower bolts, of approved make. Samples shall be submitted for approval before execution. The installation shall be carried out as per IS codes and CPWD specifications, ensuring proper alignment and durability.
The front surface area shall be measured for payment, and the rate shall include all materials, hardware, labor, transportation, and installation, as directed by the Engineer-in-Charge.</t>
  </si>
  <si>
    <t>Providing and constructing counters of 900mm depth and 900-1050mm height, formed using 19mm thick marine plywood framework. The exposed internal surfaces shall be finished with approved tiles as per design and approval. The countertop shall be 50mm thick, comprising 19mm thick marine plywood finished with a 12mm thick solid acrylic surface of approved shade.
Necessary cutouts for the Bain Marie units shall be provided as per the consultant’s drawings. The counter shall incorporate 10mm diameter stainless steel rods, embedded within the solid acrylic surface at the internal side for structural reinforcement.
The counters shall also include 50mm thick, 200mm-300mm wide intermediate marine ply boxing supports, finished with 12mm thick solid acrylic surface as per the approved specifications. The front of the Bain Marie counters shall be designed to accommodate toughened glass mounted on a 19mm thick marine ply backing, secured in place using manet fittings and finished with graphics as per architectural specifications.
The work shall be executed in compliance with IS codes and CPWD specifications, ensuring quality, durability, and proper alignment, as directed by the Engineer-in-Charge.</t>
  </si>
  <si>
    <t>All painting work shall be carried out using rollers to achieve a uniform stippled or textured finish as required. The surface shall be thoroughly cleaned, wetted, and prepared with a water-based primer as per the manufacturer’s specifications to ensure a smooth and even surface. A minimum of two or more coats of paint shall be applied to achieve the desired matt, shine, or roller finish. The work shall include necessary scaffolding, tools, and equipment for application on walls and ceilings. The execution shall conform to relevant IS codes and CPWD specifications, ensuring durability and a high-quality finish as per the approval of the Engineer-in-Charge.</t>
  </si>
  <si>
    <t>Providing and applying Premium Acrylic Emulsion Paint of approved shade on walls and ceilings, including surface preparation by thoroughly cleaning, filling imperfections with putty, and applying a coat of water-based primer as per manufacturer’s specifications. The paint shall be applied in a minimum of two or more coats using rollers to achieve a smooth, uniform, and durable finish. The work shall include all necessary scaffolding, tools, and equipment. The execution shall conform to relevant IS codes and CPWD specifications, ensuring a high-quality, long-lasting finish as directed by the Engineer-in-Charge.</t>
  </si>
  <si>
    <t>Providing and applying Emulsion Paint of approved shade on walls and ceilings, including surface preparation by cleaning, filling imperfections with putty, and applying a coat of primer as per manufacturer’s specifications. The paint shall be applied in a minimum of two or more coats using a brush or roller to achieve a smooth, uniform finish. The work shall include all necessary scaffolding, tools, and equipment. The execution shall conform to relevant IS codes and CPWD specifications, ensuring a high-quality and durable finish as directed by the Engineer-in-Charge.</t>
  </si>
  <si>
    <t>Providing and applying Metallic Textured Paint of approved shade and finish on walls and ceilings, including surface preparation by cleaning, leveling, and applying primer as per the manufacturer’s specifications. The texture shall be achieved using specialized tools and techniques to create the desired pattern. The paint shall be applied in a minimum of two or more coats to ensure a uniform and durable finish. The work shall include all necessary scaffolding, tools, and equipment. The execution shall conform to relevant IS codes and CPWD specifications, ensuring a high-quality aesthetic and long-lasting finish as directed by the Engineer-in-Charge.</t>
  </si>
  <si>
    <t>Providing and applying Dual Tone Paint with Special Stucco finish on prepared surfaces, including base coat and topcoat in approved shades and patterns as per design requirements. The surface shall be properly cleaned, leveled, and primed with a suitable water-based primer. The stucco finish shall be achieved using high-quality materials to create the desired texture and depth, ensuring uniformity in color and finish. The work shall be carried out as per IS specifications and CPWD guidelines, including all necessary tools, labor, scaffolding, and protective measures to complete the work as directed by the Engineer-in-Charge.</t>
  </si>
  <si>
    <t>Providing and fixing 25mm wide stainless steel T-section flashing, 2mm thick, conforming to SS 316 grade, to be used as a transition cover for junctions between different flooring materials such as hard floorings and carpets or as directed. The flashing shall be securely fixed with appropriate adhesives or fasteners to ensure a seamless and durable finish. The work shall be carried out as per IS specifications and CPWD guidelines, including all necessary tools, labor, and finishing to complete the installation as per the Engineer-in-Charge’s instructions</t>
  </si>
  <si>
    <t>Providing and fixing Aluminium Extruded Corner Guard Section, 40 x 40 x 3 mm profile, as per approved sample, to protect and finish exposed corners of walls and partitions. The section shall be securely fixed using appropriate fasteners or adhesives, ensuring a durable and aesthetically pleasing finish. The work shall be carried out as per IS specifications and CPWD guidelines, including all necessary tools, labor, and finishing to complete the installation as per the Engineer-in-Charge’s instructions.</t>
  </si>
  <si>
    <t>Providing and fixing Aluminium Extruded Corner Guard Section, 20 x 20 x 3 mm profile, as per approved sample, to protect and finish exposed corners of walls and partitions. The section shall be securely fixed using appropriate fasteners or adhesives, ensuring a durable and aesthetically pleasing finish. The work shall be carried out as per IS specifications and CPWD guidelines, including all necessary tools, labor, and finishing to complete the installation as per the Engineer-in-Charge’s instructions.</t>
  </si>
  <si>
    <t>Providing Core Cutting in RCC using HILTI Core Cutting Drill, including making openings of the required diameter and depth as per site requirements. The cut edges shall be smooth and free from damage to surrounding structures. The opening shall be repaired using M25 grade micro concrete, ensuring a leak-proof finish. The work shall be carried out in accordance with relevant IS codes and CPWD specifications, including necessary tools, labor, and surface finishing as per the Engineer-in-Charge’s instructions.</t>
  </si>
  <si>
    <t>Providing &amp; Placing 24" High Polymer Planters of approved design and finish, including specified indoor plant as per the direction of the Engineer-in-Charge. The planter shall be of durable high-grade polymer material, suitable for indoor use, resistant to moisture and wear. The plant selection shall be as per the approved sample, ensuring proper soil, manure, and placement for healthy growth. The rate shall be inclusive of all materials, labor, transportation, and installation. Base Rate: ₹8,000/- per piece</t>
  </si>
  <si>
    <t>Providing and Fixing Terrace Green Wall including Structural MS Work, fabricated in built-up sections, trusses, and framed structures, as per approved design. The MS framework shall be riveted, bolted, and welded, ensuring structural stability and durability. Work includes cutting, hoisting, and fixing in position, along with the application of a primer coat and finishing with synthetic enamel paint for corrosion resistance. The green wall system shall be installed on four walls, as per specifications and site conditions, ensuring proper load-bearing capacity and alignment. 
Complete in all respects as per the direction of the Engineer-in-Charge.</t>
  </si>
  <si>
    <t>Providing and Placing White Acrylic Self-Watering Planters with Epipremnum aureum (Money Plant), including an integrated self-watering system to ensure optimal moisture levels. The planters shall be durable, lightweight, and aesthetically finished in white acrylic, suitable for both indoor and outdoor use. The self-watering mechanism shall support plant health with minimal maintenance.
Complete as per approved sample and directions of the Engineer-in-Charge.</t>
  </si>
  <si>
    <t>Providing and Placing Rectangular Acrylic Planters with Epipremnum aureum (Money Plant), made of high-quality, durable acrylic material with a sleek and modern finish. The planters shall be lightweight, weather-resistant, and suitable for both indoor and outdoor applications.
The planting arrangement shall ensure proper drainage and aeration for healthy plant growth. 
Complete as per approved sample and directions of the Engineer-in-Charge.</t>
  </si>
  <si>
    <t>Providing and Placing Self-Watering Tray Top Planters with Zamioculcas (ZZ Plant) and Bonsai, made of high-quality, durable material with an integrated self-watering system to ensure optimal moisture levels. The planters shall be lightweight, weather-resistant, and suitable for indoor applications.
The self-watering mechanism shall include a water reservoir with a capillary system to maintain consistent hydration. 
Complete as per approved sample and directions of the Engineer-in-Charge.</t>
  </si>
  <si>
    <t>Providing and Fixing Bryophyta (Moss) Wall on Outer Elevation of Reception Wall
Supplying, preparing, and installing a natural preserved moss wall on the outer elevation of the reception wall, using high-quality, maintenance-free Bryophyta (Moss). The moss wall shall be installed on a moisture-resistant backing panel with a secure fixing system, ensuring long-lasting durability and aesthetic appeal.
The work includes surface preparation, structural framework (if required), adhesive application, and final finishing. The installation shall be dust-free, sound-absorbing, and eco-friendly, as per the approved sample and design specifications.
Complete as per approved sample and directions of the Engineer-in-Charge.</t>
  </si>
  <si>
    <t>Providing and installing artificial vertical green wall plant panels of sizes 40cm x 60cm, 40cm x 90cm, and 50cm x 50cm, with patterns as approved by the client and architect. The artificial foliage shall be manufactured using UV-blocking chemicals, which are impregnated into the material during the manufacturing process, ensuring long-lasting durability and resistance to fading. Panels shall be installed on waterproof plywood backing using a staple gun machine, ensuring secure and seamless placement. The work shall be carried out as per the approved design and site conditions.</t>
  </si>
  <si>
    <t>Providing and laying Bubble Guard Sheets of approved make for floor protection. The sheets shall be of size 6' x 4', with 8mm diameter bubbles (D-8) and a grammage of 250 GSM. The rate shall include spreading, securing in place, and subsequent removal upon completion of other works, ensuring that the flooring is exposed without any damage. All work shall be carried out as per the site requirements and instructions of the Engineer-in-Charge.</t>
  </si>
  <si>
    <t>Providing and laying vitrified tiles of approved size upto 800 X 800 , thickness, make, and shade as per CPWD specifications, in a pattern as per detailed drawings, over a bed of cement mortar 1:6 (25 mm thick). The surface shall be properly prepared with a neat cement slurry before placing the tiles. 
Tiles shall be machine-cut, double-charged/full-body vitrified, with a minimum water absorption of less than 0.5%, conforming to IS 15622. The flooring shall be laid to the required slope and level, with joints grouted using high-quality polymer/cement-based grout of matching shade.
All necessary surface preparation, finishing, and cleaning shall be included in the scope of work. The completed flooring shall be smooth, uniform, and free from undulations.
Base Rate: ₹900 per sqm</t>
  </si>
  <si>
    <t>Providing and fixing patterned engineered hardwood flooring of 12mm to 15mm total thickness, with a 3mm to 4mm top hardwood veneer layer, bonded to a multi-ply birch or equivalent high-stability core, conforming to IS 10701 (Veneered Wood-Based Panels) and IS 14632 (Wooden Flooring Specifications). The surface shall have a silk oil or matt lacquered finish and be made of oak, teak, or any other approved hardwood species, with ABC grading or equivalent, ensuring uniform texture and finish. The flooring shall be tongue- and-groove interlocking and designed to create a patterned layout as per the approved design intent.
The flooring shall comply with E1 emission class rating (low formaldehyde as per IS 14632), 0 pentachlorophenol content, and fire resistance classification as per IS/EN 13501-1. It shall have a minimum 10-year wear and tear warranty and be structurally stable for above, on, and below ground level applications. The installation shall be glue-down over a plywood or wooden subfloor, ensuring a level, moisture-free, and sound-absorbing base, following best construction practices. The flooring shall have a minimum 4mm backing layer of plywood or equivalent material and shall be finished with matching aluminum T/Reducer profiles, real wood skirtings, and other necessary accessories for a seamless finish.
The flooring shall be installed as per manufacturer specifications, IS 10701, IS 14632, and IS 15185 (Wood-Based Flooring Standards) under the supervision of the Engineer-in-Charge. 
Base Rate: ₹8920 per sqm</t>
  </si>
  <si>
    <t>Providing and fixing partition/paneling skin over frames as per the detailed specifications mentioned in the relevant drawings. The rates shall be exclusive of the frame and shall be measured above the finished floor level, up to the soffit of the false ceiling. The scope includes surface preparation and application of one coat of primer as specified. The partition skin shall be finished with 1 to 1.5 mm thick Acrylic sheet of approved make, fixed over the existing ply/base, ensuring a smooth, durable, and aesthetic finish. The work shall be carried out as per CPWD specifications and relevant IS codes. The cost shall include edge laminate and H-profile for a seamless finish, all complete as per the architectural drawings and as directed by the Engineer-in-Charge.
Base rate : ₹ 1400/sqm include edge laminate and H-profile for a seamless finish.</t>
  </si>
  <si>
    <t xml:space="preserve">Extra for Providing graphic screen painting or CNC cutting on installed acoustic PET panels as per approved design, ensuring precise detailing, uniform finish, and smooth edges. The process shall be executed using computerized CNC machines or high-quality screen printing techniques, maintaining the acoustic properties and structural integrity of the panels.
•	CNC Cutting: Shall be done with precision machinery, ensuring clean edges, custom perforations, or decorative patterns without compromising the NRC values of the panel.
•	Screen Printing: High-quality UV-resistant, non-toxic paints shall be used for screen printing, ensuring long-lasting color vibrancy and durability.
•	Surface Finish: Post-processing shall include buffing, edge sealing, and protective coating to enhance durability and aesthetics.
•	Quality Compliance: Work shall be carried out as per CPWD specifications and IS codes, ensuring workmanship quality and durability.  </t>
  </si>
  <si>
    <t>Supply and Fixing of 12x12mm powder coated Aluminium C channel b/w grooves carried out with precision, ensuring proper alignment and secure fixing with necessary fasteners/adhesives.
The work shall be executed as per the approved drawings and instructions of the Engineer-in-Charge/Architect, ensuring a high-quality finish.
All materials, labour, and necessary accessories shall be included in the scope of work.
Base Rate: Rs. 285 per Meter</t>
  </si>
  <si>
    <t>Providing and fixing 12mm to 18mm thick pre-laminated fluted MDF panel cladding of approved make, shade, and texture on a properly prepared sub-base. The panels shall be fixed using suitable adhesives/mechanical fasteners as per the manufacturer’s specifications, ensuring a seamless and secure installation.
The work shall be executed as per the approved drawings and instructions of the Engineer-in-Charge/Architect, maintaining uniform groove alignment and proper finishing.
The scope includes surface preparation, necessary cutting, edge finishing, and joint treatment for a high-quality aesthetic appearance. All materials, labour, and accessories shall be included in the quoted rates.
Base Rate: Rs. 2725 per sqm.</t>
  </si>
  <si>
    <t>Providing and fixing 12mm to 18mm thick fluted MDF panel cladding of approved design and texture over the existing sub-base or framing. The panels shall be properly secured using suitable adhesives/mechanical fasteners as per manufacturer specifications.
The surface shall be finished with Duco paint in an approved shade, ensuring a smooth and uniform appearance. The work shall include surface preparation, sanding, priming, and multiple coats of Duco paint with buffing and polishing, as required for a premium finish.
The execution shall be as per the approved drawings and instructions of the Engineer-in-Charge/Architect, ensuring proper alignment and joint treatment. The quoted rates shall be inclusive of all materials, labour, accessories, surface preparation, and finishing to achieve a high-quality aesthetic result.
Base Rate: Rs. 1820 per sqm.</t>
  </si>
  <si>
    <t>Wooden &amp; Carpet Flooring</t>
  </si>
  <si>
    <t>Providing and fixing engineered wood flooring with a thickness range of 14mm to 15mm, consisting of a top layer of natural hardwood veneer (minimum 2mm thick) bonded to a high-density fiberboard (HDF) or plywood core, conforming to IS 10701 (Veneered Wood-Based Panels) and IS 14632 (Wooden Flooring Specifications). The flooring shall be installed over a 6mm thick underlay of foam, rubber, or equivalent material to ensure sound absorption, moisture resistance, and leveling. The surface shall be cleaned, leveled, and free from dust and moisture before installation. The flooring shall have an interlocking tongue-and-groove or click-lock mechanism for a seamless finish. Edges shall be finished with matching molding of approved color and design to ensure proper alignment and aesthetic appeal. The installation shall be carried out as per the manufacturer’s specifications using either the floating floor system or adhesive bonding, ensuring expansion gaps as required. The work shall comply with IS 10701, IS 14632, and IS 15185 (Wood-Based Laminates for Flooring) or equivalent international standards and be executed as per best construction practices, under the supervision of the Engineer-in-Charge. 
Base Rate: ₹6725 per sqm</t>
  </si>
  <si>
    <t>Laminate Wood Flooring</t>
  </si>
  <si>
    <t>Engineered Wood Flooring</t>
  </si>
  <si>
    <t>Patterned Engineered Wood Flooring</t>
  </si>
  <si>
    <t>d</t>
  </si>
  <si>
    <t>False Flooring</t>
  </si>
  <si>
    <t>e</t>
  </si>
  <si>
    <t>Carpet Flooring</t>
  </si>
  <si>
    <t>Frame work</t>
  </si>
  <si>
    <t>Hollock Wood Framinh (Full Height)</t>
  </si>
  <si>
    <t>Teak Wood framing (Partition Height upto 1.2 m)</t>
  </si>
  <si>
    <t>4/8/12 mm thk. Mdf skin to framing</t>
  </si>
  <si>
    <t>Partition/Panelling skin</t>
  </si>
  <si>
    <t>Rock Wool insulation</t>
  </si>
  <si>
    <t>Antitermite /Fire retaradent Paint</t>
  </si>
  <si>
    <t>Corian(solid acrylic sheet) panelling</t>
  </si>
  <si>
    <t>Acoustic Panelling</t>
  </si>
  <si>
    <t>PIN-UP BOARD</t>
  </si>
  <si>
    <t>Wall tile vitrified</t>
  </si>
  <si>
    <t>Italian Marble Panelling</t>
  </si>
  <si>
    <t>Corian Top</t>
  </si>
  <si>
    <t>13.0</t>
  </si>
  <si>
    <t>13.01</t>
  </si>
  <si>
    <t>13.02</t>
  </si>
  <si>
    <t>13.03</t>
  </si>
  <si>
    <t>Artificial vertical green wall plant panels</t>
  </si>
  <si>
    <t>2.03</t>
  </si>
  <si>
    <t>4.05</t>
  </si>
  <si>
    <t>e)</t>
  </si>
  <si>
    <t>SKIRTING &amp; TRIMS</t>
  </si>
  <si>
    <t>6.02</t>
  </si>
  <si>
    <t>7.01</t>
  </si>
  <si>
    <t>7.03</t>
  </si>
  <si>
    <t>7.04</t>
  </si>
  <si>
    <t>7.05</t>
  </si>
  <si>
    <t>7.07</t>
  </si>
  <si>
    <t>8.01</t>
  </si>
  <si>
    <t>8.02</t>
  </si>
  <si>
    <t>8.03</t>
  </si>
  <si>
    <t>8.04</t>
  </si>
  <si>
    <t>8.05</t>
  </si>
  <si>
    <t>8.06</t>
  </si>
  <si>
    <t>8.07</t>
  </si>
  <si>
    <t>f)</t>
  </si>
  <si>
    <t>g)</t>
  </si>
  <si>
    <t>h)</t>
  </si>
  <si>
    <t>10.01</t>
  </si>
  <si>
    <t>10.02</t>
  </si>
  <si>
    <t>10.03</t>
  </si>
  <si>
    <t>11.02</t>
  </si>
  <si>
    <t>11.03</t>
  </si>
  <si>
    <t>11.04</t>
  </si>
  <si>
    <t>11.06</t>
  </si>
  <si>
    <t>12.02</t>
  </si>
  <si>
    <t>12.03</t>
  </si>
  <si>
    <t>13.04</t>
  </si>
  <si>
    <t>13.05</t>
  </si>
  <si>
    <t>13.06</t>
  </si>
  <si>
    <t>13.07</t>
  </si>
  <si>
    <t>13.08</t>
  </si>
  <si>
    <t>13.09</t>
  </si>
  <si>
    <t>13.10</t>
  </si>
  <si>
    <t>13.11</t>
  </si>
  <si>
    <t>14.02</t>
  </si>
  <si>
    <t>15.01</t>
  </si>
  <si>
    <t>15.02</t>
  </si>
  <si>
    <t>16.01</t>
  </si>
  <si>
    <t>17.00</t>
  </si>
  <si>
    <t>18.00</t>
  </si>
  <si>
    <t>18.01</t>
  </si>
  <si>
    <t>19.00</t>
  </si>
  <si>
    <t>19.01</t>
  </si>
  <si>
    <t>20.00</t>
  </si>
  <si>
    <t>20.01</t>
  </si>
  <si>
    <t>21.0</t>
  </si>
  <si>
    <t>22.0</t>
  </si>
  <si>
    <t>22.01</t>
  </si>
  <si>
    <t>23.0</t>
  </si>
  <si>
    <t>23.01</t>
  </si>
  <si>
    <t>23.02</t>
  </si>
  <si>
    <t>24.0</t>
  </si>
  <si>
    <t>25.0</t>
  </si>
  <si>
    <t>26.0</t>
  </si>
  <si>
    <t>27.0</t>
  </si>
  <si>
    <t>27.01</t>
  </si>
  <si>
    <t>28.0</t>
  </si>
  <si>
    <t>29.0</t>
  </si>
  <si>
    <t>29.01</t>
  </si>
  <si>
    <t>29.02</t>
  </si>
  <si>
    <t>31.0</t>
  </si>
  <si>
    <t>31.01</t>
  </si>
  <si>
    <t>31.02</t>
  </si>
  <si>
    <t>31.03</t>
  </si>
  <si>
    <t>31.16</t>
  </si>
  <si>
    <t>31.17</t>
  </si>
  <si>
    <t>33.0</t>
  </si>
  <si>
    <t>33.01</t>
  </si>
  <si>
    <t>33.02</t>
  </si>
  <si>
    <t>33.03</t>
  </si>
  <si>
    <t>KITCHEN EQUIPMENTS</t>
  </si>
  <si>
    <t>S.NO.</t>
  </si>
  <si>
    <t xml:space="preserve">DESCRIPTION </t>
  </si>
  <si>
    <t>UNIT</t>
  </si>
  <si>
    <t xml:space="preserve">QUANTITY </t>
  </si>
  <si>
    <t>RATE</t>
  </si>
  <si>
    <t xml:space="preserve">AMOUNT </t>
  </si>
  <si>
    <t xml:space="preserve">CHAPTER 1: MECHANICAL VENTILATION WORK </t>
  </si>
  <si>
    <t>CABINET FANS -LOW NOISE</t>
  </si>
  <si>
    <t>Supply, installation, testing and commissioning of factory fabricated single skinned acoustic lined rectangular inline fans, section made out of extruded aluminium section with 0.8 mm pre-plasticized  / pre-coated Galvanised steel inside with DIDW blower, blower section and  blower motor TEFC type suitable for operation on 230 volts ± 10%, 50 Hz ± 5% AC supply with motor  and  belt  drive  package. The fan Motor shall be of efficiency class IE2. The blower should be AMCA certified for sound performance and should be selected for maximum efficiency.
The  motor &amp; blower assembly shall be mounted on aluminium extruded section only. The complete fan section shall conform to standard specification. The fan outlet velocity shall be limited 1450 fpm maximum.The maximum sound level of unit shall be 50dB(A) @ 3 m from source.All single phase inline fans shall be provided with factory fitted speed regulators. All Fans should be complete with plug top &amp; necessary power cable.</t>
  </si>
  <si>
    <t>500 CFM,Total static pressure of  15 mm WG</t>
  </si>
  <si>
    <t>300 CFM,Total static pressure of  10 mm WG</t>
  </si>
  <si>
    <t>R.O.</t>
  </si>
  <si>
    <t>CHAPTER 2: DUCTING &amp; GRILLES</t>
  </si>
  <si>
    <t>GSS DUCT (FACTORY FABRICATED/ SITE FABRICATED)</t>
  </si>
  <si>
    <t>Supply, fabrication, installation, testing and commissioning of G.S.S. sheet metal ducting for  supply &amp; return  air with all the accessories and  hanging arrangement.It shall include bends,elbow,tees,spliter,fittings,gaskets and  all accessories for complete installation of ducting.Refer tender specification for detail description</t>
  </si>
  <si>
    <t>0-750 mm  24 G GSS  ( Thickness 0.63 mm sheet)</t>
  </si>
  <si>
    <t>751-1500 mm   22G GSS ( Thickness 0.80 mm sheet)</t>
  </si>
  <si>
    <t>1501-2200 mm   20G GSS ( Thickness 1.0 mm sheet)</t>
  </si>
  <si>
    <t>2201 mm and above 18G GSS ( Thickness 1.25 mm sheet)</t>
  </si>
  <si>
    <t>VOLUME CONTROL DAMPER/BACK DRAFT DAMPER</t>
  </si>
  <si>
    <t>Supplying, installing,  testing &amp; commissioning  of GI volume control damper with minimum 1.6 mm flange and 1.8 mm blade thickness   within ducts to be provided with suitable links, levers and quadrants for manual control of volume of air flow and for proper balancing of the air distribution system as per schedules &amp;  drawings.</t>
  </si>
  <si>
    <t>SUPPLY AIR GRILLE</t>
  </si>
  <si>
    <t xml:space="preserve">Supply,   installation, testing,balancing  and fixing  of  Powder coated aluminium    extruded   grilles  with aluminium construction collar damper for supply  air  as  per specification &amp; the  sizes will be as per schedules and  drawing.Refer technical specification for detail description
</t>
  </si>
  <si>
    <t>RETURN AIR GRILLE</t>
  </si>
  <si>
    <t xml:space="preserve">Supply,   installation, testing ,balancing  and fixing  of  Powder coated aluminium  extruded   grille  for return  air  as  per specification &amp; the  sizes will be as per schedules and  drawing.Refer technical specification for detail description
</t>
  </si>
  <si>
    <t>EXHAUST AIR GRILLE</t>
  </si>
  <si>
    <t>Supply, installation,testing and commissioning of  anodized extruded aluminum exhaust air grilles with GI wire mesh, bird screen and as per  approved shop drawings and specifications.</t>
  </si>
  <si>
    <t>FRESH AIR GRILL</t>
  </si>
  <si>
    <t>Supply, Installation,testing and commissioning of anodized extruded aluminum fresh air grilles with GI wire  mesh, bird  screen and as per  the approved shop drawings and specifications.</t>
  </si>
  <si>
    <t>FRESH/EXHAUST AIR LOUVRE</t>
  </si>
  <si>
    <t>Supplying, installing, testing and commissioning of extruded aluminium construction fresh/exhaust air louvers with min. 60 % free area, bird screen  and painted in enamel shade as per clients or architect approval with metallic frame work complete as per specification approved drawings and schedules. Louvers need to be suitable in order avoid rain water entry in to basement @ 15 degree deflection with bird screen complete as per specification approved drawings and schedules.</t>
  </si>
  <si>
    <t>LINEAR SLOT DIFFUSER FOR RETURN AIR</t>
  </si>
  <si>
    <t>Supply, installation, testing &amp; commissioning of High Quality Extruded Aluminium powder coated Return Air/ Exhaust Air slot diffusers without plenum &amp; without damper.</t>
  </si>
  <si>
    <t>3 Slot (20mm)</t>
  </si>
  <si>
    <t>LINEAR SLOT DIFFUSER FOR SUPPLY AIR</t>
  </si>
  <si>
    <t>Supply, installation, testing &amp; commissioning of High Quality Extruded Aluminium powder coated Supply Air Slot Diffusers  with adjustable air pattern controllers, with factory fabricated  but without accoustically linning supply air 22G GI plenum and with sliding type GI hit &amp; miss damper in matt black finish. Supply air plenum shall have factory fitted spigot connector.</t>
  </si>
  <si>
    <t>CHAPTER 3: INSULATION</t>
  </si>
  <si>
    <t>DUCT INSULATION</t>
  </si>
  <si>
    <t>Supply,Installation,Testing and commissioning of thermal insulation material for supply/return duct insulation.It  shall be anti-microbial closed cell elastomeric nitrile rubber insulation with aluminium foil.
Thermal conductivity of the insulation material shall not exceed 0.037 w/m°K at an average temperature of 20°C.  Density of the material shall be 45-55 Kg/m³.  The product shall have temperature range of –40 °C to 105 °C. 
The insulation material shall be fire rated for "Class 0" for surface spread of flame test.  Water vapour permeability shall not exceed 0.15ng/Pa.Sec.m. 
Thermal conductivity of the material shall not be affected by ageing, as per DIN 52616. The material must be tested for ageing effect in an accredited laboratory for a minimum period of five years to satisfy the ageing criteria. 
The smoke density of the material  shall not exceed 1. There shall be no toxicity in the emitted smoke, both under flaming and non-flaming conditions. The quoted price shall include water based adhesive and accessories  required to fix the insulation outside the  duct</t>
  </si>
  <si>
    <t>13 mm thick on fresh air duct</t>
  </si>
  <si>
    <t xml:space="preserve">DUCT ACOUSTIC LINING </t>
  </si>
  <si>
    <t>Supply ,Installation,testing and commissioning of  duct acoustic  lining  of supply air duct and plenum with 15 mm thick Open Cell engineered Nitrile Rubber foam of density 140-180 kg/cu.m  with in built Microban and tested as per ISO 354:2003  complete  as
required and as per specifications.</t>
  </si>
  <si>
    <t>15 mm thick</t>
  </si>
  <si>
    <t>DOUBLE LAYER CANVAS CONNECTION</t>
  </si>
  <si>
    <t>Supply,Installation,testing and commissioning of double Layer canvas connection fire retardant cloth for the end connection of Fcus and Ventilation fan to reduce the vibration.It shall be fire rated for atleat 2 hrs.Refer tender specification for detail description</t>
  </si>
  <si>
    <t>COLLAR / GRILL DAMPERS</t>
  </si>
  <si>
    <t xml:space="preserve">Supplying, fixing, testing and commissioning of multiblade type Collar damper of Aluminium, provided with suitable links, levers and quadrants for manual control of volume of air flow and for proper balancing of air distribution as per approved shop floor drawings and specifications. </t>
  </si>
  <si>
    <t>LINEAR / DISCRETE GRILL (FIXED BAR)</t>
  </si>
  <si>
    <t>Supplying &amp; fixing of powder coated extruded aluminium section linear / Discrete grills(Fixed Bar) with flanges complete as required and of approved shade and colour. &amp; as per specifications</t>
  </si>
  <si>
    <t>AIR TRANSFER GRILL</t>
  </si>
  <si>
    <t>Supply, Installation and Testing of powder coated extruded air transfer grilles of approved make and colour. &amp; as per specifications</t>
  </si>
  <si>
    <t>Powder coated extruded aluminium air transfer grill (No see through type)</t>
  </si>
  <si>
    <t xml:space="preserve">CHAPTER 4: SERVER ROOM  SPLIT SYSTEM </t>
  </si>
  <si>
    <t>WALL MOUNTED SPLIT UNIT FOR SERVER ROOM</t>
  </si>
  <si>
    <t>Supplying, Installing, testing and commissioning of   air-cooled Non-inverter split AC unit, 3 Star  along with indoor/ outdoor units, controls, copper piping, uPVC condensate drain piping, including fully charged with refrigerant R32  to outdoor unit and all running  refrigerant pipe as per detail given in drawing,suitable to operate on 230 Volts 50 Hz AC supply etc. Quoted price shall include cost of wireless remote controller, wiring, control cable ,MS stand for placing outdoor unit with rubber pad isolator  &amp; earthing. Unit shall be provided with auto timer setting, complete as per technical specifications and tender drawings.The length of refrigerant pipe and drain pipe shall be considered from respective head.</t>
  </si>
  <si>
    <t>Split  unit    (1W+1S)                                 :     2.0 TR</t>
  </si>
  <si>
    <t>DRAIN PUMP</t>
  </si>
  <si>
    <t>Supply, Installation, Testing &amp; Commissioning of On  Line Type Condensate drain pump for Hi-wall units complete with water level sensor and accessories as required. Quoted price shall be inclusive of  controller, NRVs &amp; water sensors and associated wiring etc. to  make installation complete. Drain Pump shall be suitable for operation on 220+6 %  volts 50 Hz, 1phase AC power supply.Drain pumps shall automatically ON/Off based on water level.</t>
  </si>
  <si>
    <t>Drain pump for split units</t>
  </si>
  <si>
    <t>RO</t>
  </si>
  <si>
    <t>REFRIGERANT PIPING</t>
  </si>
  <si>
    <t>12.7 mm O.D (wall Thickness-0.8 mm) (insulation : 13 mm)</t>
  </si>
  <si>
    <t>6.4   mm O.D (wall Thickness-0.8 mm) (insulation : 13 mm)</t>
  </si>
  <si>
    <t>MS FRAME FOR OUTDOOR UNIT</t>
  </si>
  <si>
    <t>Supply  and  Erection  of  MS  base  frame  duly applied  with  red-oxide  primer &amp; followed  by  black enamel paint for mounting of outdoor units.</t>
  </si>
  <si>
    <t>CHAPTER 5: AIR PURIFICATION SOLUTION</t>
  </si>
  <si>
    <t>Smart comprehensive Air Purification Solution comprising of CAC (Central Air Cleaner) &amp; (Plasma Ionization)</t>
  </si>
  <si>
    <t>CAC (Central Air Cleaner)</t>
  </si>
  <si>
    <t>AAir purification for ceiling suspended Ductable indoor units and AHU
The air purification system should be suitable to reduce harmful pollutants like particulate matter (PMx), PM 2.5, allergens, pollen, smoke, bacteria, pathogens etc. based on below principle technology viz;Impingement, Polarisation and Agglomeration as a passive air It should be a slim structured unit specifically designed for integration in Return Air path of ceiling suspended indoor units, to centrally capture. It should be equivalent to Merv-14 or Higher efficiency for AHU and Ductable* Units with low pressure drop. It should have 3x working principles and it should be aluminium based or powder coated steel casing and should be self-contained. It should be a US patented technology with UL certified components. The units shall meet ANSI/ASHRAE 52.2 standards and have valid test report to verify filtration efficiency. The Basic Media of Electric Filter shall Carry Class 2 Fire Rating Listing by UL.The CAC filter/Electrostatic percipitator (ESP), which have Metal based collection plate shall not be accepted. The Supplier shall carry UL2998 certification or at least Acknowledgement letter from UL2998 for testing
against Zero Ozone Emission. The system shall be integrated with the existing pre-section filter area of AHU.
The test report for pressure drop need to be submitted for passive air purification and the same shall be demonstrated at site.</t>
  </si>
  <si>
    <t>Electronic filters should consist of an Internet of Things (IoT) based Smart Filtration option employing a 3-Tier Architecture. This architecture would serve to identify pressure drops across the filter, indicating when a replacement is necessary due to clogged filters. Furthermore, it should gauge levels of filter blockage, enabling scheduled preventive maintenance to ensure sustainability. To facilitate user interaction, a well-designed UI/UX experience in the form of a dashboard is essential, complete with appropriate color-coding. Additionally, the system should generate alerts and notifications via text messages or emails to signal instances of filter clogging or the need for filter replacement. To enhance compatibility, the system must support various communication protocols, including options such as WiFi, Bluetooth Low Energy, Modbus RS485, or LoRaWAN.</t>
  </si>
  <si>
    <t>*Subject to Available Static as per OEM Technical Data Sheet.</t>
  </si>
  <si>
    <t>AHU :  39000 CFM</t>
  </si>
  <si>
    <t>Air Purification System (Plasma Ionization)</t>
  </si>
  <si>
    <t>The Active Air Purification system should consist of Supply, Installation, Testing and commissioning of Bipolar Ionisation System. The Bipolar Ionisation System must be a combination of Tube Based Model and Needle Point Model (Needle Point should have Nitinol (nickel titanium) Needles) and Carbon Fibre Brush Model, System should produce positive and negative ions for creating a Bio Climate rich in ions and hence neutralising harmful pollutants including pathogens, Volatile Organic Compounds and Particulate Matter.The Carbon Brush self-balancing ionizer should be installed at the fan inlet of fan coil units, VRF cassettes, ductless splits , AHU and Ductable HVAC System. These ionizers should be self-contained in a potted ABS box with a moulded flange and mounting holes and is protected with an inline 500mAglass cartridge fuse. The Needle Point Ionizer should be automatic cleaning needlepoint ionizer producing positive and negative ions that neutralize harmful pollutants and odours in the occupied space. The Needle Point compact unit Should automatically remove dust and dirt build-up on the emitters eliminating the need for any maintenance. The Unit can be easily mounted at the fan inlet of any air handling system, including RTU's, ptacs, mini-splits, fan coil units and VRF systems. The Unit should accept 12-24 VAC/DC. The Tube Based Model should be a single-tube or double tube or 5 tube unit that can be installed in ductwork utilizing the pre-drilled flange and factory applied gasket. The installer makes a duct cut out and secures the unit with self-tapping sheet metal screws. The unit can also be installed inside an AHU, Treated Fresh Air unit, Heat Recovery Ventilation Unit, utilizing a contractor supplied mounting bracket. Power to the ionization unit should be interlocked with system fan operation. The power input fitting provides easy disconnection of the power supply for servicing the unit. A five position ion level control knob varies the ion output between 50% and 100%. The Life of Tube should be minimum 17600 working hours.</t>
  </si>
  <si>
    <t>Product should have UL 867 and UL 2998 certification (for zero ozone emission). The OEM shall have Efficacy test report on COVID from any Internationally/Nationally recognised Laboratory</t>
  </si>
  <si>
    <t>The System should be capable of providing periodic Preventive maintenance for automated after sales support service in form of notification/alerts and user interaction through dashboard application.</t>
  </si>
  <si>
    <t>Supplier must have experience of more than 5 years of executing projects with the same technology products. and have done at least 3 multi-location projects (Private Or Government) Pan India and Minimum Value of each project must be at Least 50 Lac.</t>
  </si>
  <si>
    <t>Following Certifications are mandatory to produce </t>
  </si>
  <si>
    <t>The Carbon Brush and Self Cleaning nickel titanium based Needle Point Bipolar Ionizer must be UL 2043 and UL 1995 certified.</t>
  </si>
  <si>
    <t>Other Product Certifications required are ISO16000 , CSA C22.2# 187,  and CARB.</t>
  </si>
  <si>
    <t>The Ionisation system to be IOT based and self sustained , which must include Ion Sensor , Cloud and Ion Controlling mechanism on Ionizer side , 3 way forward and back communication to be done on Wifi/ RS 485 protocol , based on  IAQ Parameters obtained from Indoor Air Quality Sensor/s deployed in premises .</t>
  </si>
  <si>
    <t xml:space="preserve">Manufacturers shall provide Test report from Internationally/Nationally  recognized Lab  for proven efficacy on below pathogens  with minimum kill rates for the following pathogens given the allotted time and in a space condition:
a) SARS-CoV-2 (COVID-19) Human Strain   
b) MS2 Bacteriophage (Surrogates COVID-19)
c) Omicron Variant of SARS-CoV-2
d) H1N1
e) Total Bacterial Count Reduction rate of more than 90% from NABL Accredited Lab
f) Yeas &amp; Mold/Total fungal count Reduction rate of more than 90% from NABL Accredited Lab
</t>
  </si>
  <si>
    <t>Indoor Air Quality Monitoring System-</t>
  </si>
  <si>
    <t xml:space="preserve">Supply, Installation, Testing &amp; commissioning of IAQ Monitor to remotely measure the levels of PM 2.5, VOCs, CO2, Temperature, Humidity, HCHO, on a real time basis. The IAQ Monitor shall be capable of getting connected with Wi-Fi and RS485. The Monitor should be capable of sending the indoor air quality information on display Screen/Mobile/Workstation as per Client's requirement. The Monitor should indicate the quality of air through changing the colours on the display screen as per the NAAQS standards and should meet the WELL building standards.  The monitor should be a 3 tier architecture including sensor Hardware, secure cloud infrastructure, monitoring apps including dashboard, android/IOS. Quoted price shall be inclusive of all necessary arrangement as required to make the unit proper functional. The System should provide Soft Assistance in form of Notifications and Alerts for Periodic Preventive Maintenance. </t>
  </si>
  <si>
    <t xml:space="preserve">Air Quality Monitor </t>
  </si>
  <si>
    <t>GRAND TOTAL HVAC WORKS</t>
  </si>
  <si>
    <t>CIVIL &amp; INTERIOR WORK</t>
  </si>
  <si>
    <t>OTHER WORK</t>
  </si>
  <si>
    <t>HVAC WORK</t>
  </si>
  <si>
    <t>ELECTRICAL WORK</t>
  </si>
  <si>
    <t>UPS WORK</t>
  </si>
  <si>
    <t>FIRE FIGHTING WORK</t>
  </si>
  <si>
    <t>PHE WORK</t>
  </si>
  <si>
    <t>AV WORK</t>
  </si>
  <si>
    <t>ELV WORK</t>
  </si>
  <si>
    <t xml:space="preserve"> GST 18% AS  APPLICABLE </t>
  </si>
  <si>
    <t>GRAND TOTAL OF ALL WORK (INCLUDING TAXES)
(IN FIGURE)</t>
  </si>
  <si>
    <t>QTY.</t>
  </si>
  <si>
    <t>AMOUNT</t>
  </si>
  <si>
    <t>No.</t>
  </si>
  <si>
    <t>(Rs.)</t>
  </si>
  <si>
    <t>Design, Supply, Installation, testing &amp; commissioning of Electrical installation:</t>
  </si>
  <si>
    <t>CIRCUIT CUM POINT WIRING:</t>
  </si>
  <si>
    <t>All wiring shall be of 1100 volts grade.</t>
  </si>
  <si>
    <t>Size of earth wire shall be the same as of the phase conductor or as specified.</t>
  </si>
  <si>
    <t>All Switches &amp; Sockets shall be of modular design complete with modular plate and suitable sized GI/ moulded boxes as called for and shall be suitable upto 250V, AC supply.</t>
  </si>
  <si>
    <t>The surface mounted Switches &amp; Sockets outlet boxes shall be moulded and of the same make / manufacturer as of the Switches &amp; Sockets.</t>
  </si>
  <si>
    <t xml:space="preserve">Flexible conduits, where ever required, shall be of heavy duty and complete with couplers. </t>
  </si>
  <si>
    <t>Conduiting may be concealed or surface mounted (Exposed) as the case may be.</t>
  </si>
  <si>
    <t>Circuit cum point wiring for light points, ceiling fan points &amp; exhaust fan points, 6A raw light plug sockets, 16A raw power Sockets, Raw moulded socket outlets shall include:</t>
  </si>
  <si>
    <t>Circuit Wiring (Phase &amp; Neutral).</t>
  </si>
  <si>
    <t>Point Wiring (Phase &amp; Neutral).</t>
  </si>
  <si>
    <t>Insulated Green Colour earth wire for earthing of light fixture, switch and socket outlet box and 3rd pin of socket. Each circuit will have a separate earth wire from the DB.</t>
  </si>
  <si>
    <t>Conduits, bends, junction boxes, pull boxes and GI pull wire.</t>
  </si>
  <si>
    <t>Switch / Switches/ socket outlets with GI outlet boxes/ moulded outlet boxes of suitable sizes.</t>
  </si>
  <si>
    <t>All hard ware and civil work etc.</t>
  </si>
  <si>
    <t>Circuit cum point wiring for UPS points shall include:</t>
  </si>
  <si>
    <t>Point Wiring (Phase &amp; Neutral)</t>
  </si>
  <si>
    <t>Insulated green colour earth wire for socket outlet box and furniture and a separate green colour earth wire with yellow band for 3rd pin of the socket outlet. Each circuit will have separate earth wires for 3rd pin earthing and box/ furniture earthing from the DB.</t>
  </si>
  <si>
    <t>Switch / Switches/ socket outlets with GI/ moulded outlet boxes of suitable sizes as called for.</t>
  </si>
  <si>
    <t>For UPS Sockets outlets, separate insulated copper conductor earth wires shall be used for the sockets third pin earthing &amp; for the outlet box and furniture earthing. One earth wire for box and furniture shall be of green colour and that of 3rd pin of socket outlet shall be of green colour with yellow band.</t>
  </si>
  <si>
    <t>Wiring terminations shall be made using proper sized thimbles/ lugs.</t>
  </si>
  <si>
    <t>All circuit &amp; point wiring shall be colour coded &amp; shall have ferruling on either end for circuit identification.</t>
  </si>
  <si>
    <t xml:space="preserve">Wiring shall include conduiting and wiring (Phase, Neutral, Earth) of light points/ fan points/ UPS and raw sockets outlets of any length from the distribution board via switch to the point. </t>
  </si>
  <si>
    <t>Cost of circuit cum point wiring shall include everything and all items and accessories to make the job complete in all respects.</t>
  </si>
  <si>
    <t>Circuit cum point wiring shall be countable on point basis and not measurable in liner length except for floor boxes, pop-up boxes or E Room / SER Room  where liner length of wiring &amp; conduiting shall be measurable and sockets shall be paid separately.</t>
  </si>
  <si>
    <t>Wiring for Racks/ floor boxes/ pop-up boxes shall however, be on measurable basis for wiring &amp; conduiting &amp; switch/ socket shall be countable.</t>
  </si>
  <si>
    <t xml:space="preserve"> Wiring on Point Basis</t>
  </si>
  <si>
    <t>It shall include circuit wire, point wire, earth wire and conduit work of any length from DB to point via switch, switch, socket outlet, moulded outlet and box and complete in all respects and shall be payable on point basis.</t>
  </si>
  <si>
    <t>i.</t>
  </si>
  <si>
    <t>Primary (First) light point controlled by a switch.</t>
  </si>
  <si>
    <t>ii.</t>
  </si>
  <si>
    <t>Primary (First) light point controlled by a MCB in the DB.</t>
  </si>
  <si>
    <t>iii.</t>
  </si>
  <si>
    <t>Secondary (Loop) light point looped to first point and so on.</t>
  </si>
  <si>
    <t>MCB cost not to be included here.</t>
  </si>
  <si>
    <t>Lighting Control thru Dimming Panels</t>
  </si>
  <si>
    <t>Primary (First) light point controlled by a MCB in the Dimmer panel.</t>
  </si>
  <si>
    <t>Wiring thru Dimming panels is to be treated like wiring for MCB-DB controlled points. It is based on point basis.</t>
  </si>
  <si>
    <t>Ceiling fan point controlled by a switch and an electronic speed regulator. (Including 150mm dia hexoganal type 1.2mm thick MS sheet fan hook box with fan hook).</t>
  </si>
  <si>
    <t>Exhaust fan point with 6A, 3 pin wall socket outlet, near the fan and controlled by a switch and an electronic speed regulator.</t>
  </si>
  <si>
    <t>Ceiling fans &amp; exhaust fans may be looped to the lighting circuit.</t>
  </si>
  <si>
    <t xml:space="preserve">6A, 5 pin Raw switched socket outlet wiring  for Cassete Units &amp; High wall units etc: </t>
  </si>
  <si>
    <t>Wiring for work station UPS socket outlets :</t>
  </si>
  <si>
    <t>a.</t>
  </si>
  <si>
    <t>Wiring with 4C x 2.5mm² 1100V grade flexible copper conductor sheathed FRLS PVC cable (Phase, Neutral, IG, PE) for a  First set of UPS socket outlets on the work stations/ table/ counter. Wiring partly in conduits &amp; partly in raceway. Raceways to be accounted for separately.</t>
  </si>
  <si>
    <t>A set of 4 x 6A Universal socket outlets controlled by a 16A switch.</t>
  </si>
  <si>
    <t>A set of 3 x 6 A socket outlets controlled by a 16A switch.</t>
  </si>
  <si>
    <t>A set of 2 x 6A Universal socket outlets controlled by a 6A switch.</t>
  </si>
  <si>
    <t>b.</t>
  </si>
  <si>
    <t>Extra loop point wiring with 4C x 2.5mm² 1100V grade flexible copper conductor sheathed FRLS PVC cable (Phase, Neutral, IG, PE) for a next set of UPS socket outlets on the next work station/ table/ counter wiring to run in furniture wire ways in flexible conduits or as may be required.</t>
  </si>
  <si>
    <t>2x 6A, 5 pin Raw switched socket outlets wiring on work stations/ tables:</t>
  </si>
  <si>
    <t>6A, 5 pin UPS unswitched socket outlet wiring for  VAV boxes:</t>
  </si>
  <si>
    <t>6A, 5 pin UPS switched socket outlet wiring  on walls/partitions/ counters/ tables (but not on work stations):</t>
  </si>
  <si>
    <t>6A/ 16A Raw power point wiring.</t>
  </si>
  <si>
    <t>Sets</t>
  </si>
  <si>
    <t>6A/ 16A UPS Power point wiring on walls/ ceilings /counters etc. for printers, OHP's, motorised screens &amp; plasma's/TV's etc. but not for IT racks.</t>
  </si>
  <si>
    <t>Wiring for 1 phase &amp; 3 phase raw moulded socket outlets  for Kitchen equipment :</t>
  </si>
  <si>
    <t>c.</t>
  </si>
  <si>
    <t>d.</t>
  </si>
  <si>
    <t>e.</t>
  </si>
  <si>
    <t>Wiring for IT Racks for Ser rooms.</t>
  </si>
  <si>
    <t>Providing &amp; fixing  socket outlets:</t>
  </si>
  <si>
    <t xml:space="preserve">Surface 32 A Single Phase 250V, 2P+E Industrial  socket and plug IP44 in GI Box. </t>
  </si>
  <si>
    <t>Wiring in existing raceways for above mentioned  sockets:</t>
  </si>
  <si>
    <t>RM</t>
  </si>
  <si>
    <t>'IG' stands for isolated earth (3rd pin).</t>
  </si>
  <si>
    <t>'PE' stands for protected earth (body/box).</t>
  </si>
  <si>
    <t>CABLE TRAY &amp; RACEWAYS SYSTEM:</t>
  </si>
  <si>
    <t>PERFORATED CABLE TRAY</t>
  </si>
  <si>
    <t>100mm wide tray</t>
  </si>
  <si>
    <t>150mm wide tray</t>
  </si>
  <si>
    <t>200mm wide tray</t>
  </si>
  <si>
    <t>iv.</t>
  </si>
  <si>
    <t>300mm wide tray</t>
  </si>
  <si>
    <t>v.</t>
  </si>
  <si>
    <t>450mm wide tray</t>
  </si>
  <si>
    <t>vi.</t>
  </si>
  <si>
    <t>600mm wide tray</t>
  </si>
  <si>
    <t>GI RACEWAY &amp; JUNCTION BOXES</t>
  </si>
  <si>
    <t>-</t>
  </si>
  <si>
    <t>IN FLOOR/ SCREED RACEWAY</t>
  </si>
  <si>
    <t>40mm Depth</t>
  </si>
  <si>
    <t>100mm x 40mm (2mm top cover)</t>
  </si>
  <si>
    <t>150mm x 40mm (2mm top cover)</t>
  </si>
  <si>
    <t>225mm x 40mm (2mm top cover)</t>
  </si>
  <si>
    <t>300mm x 40mm (2mm top cover)</t>
  </si>
  <si>
    <t>CEILING RACEWAY</t>
  </si>
  <si>
    <t>50mm Depth</t>
  </si>
  <si>
    <t>100mm x 50mm (2mm thick)</t>
  </si>
  <si>
    <t>150mm x 50mm (2mm thick)</t>
  </si>
  <si>
    <t>225mm x 50mm (2mm thick)</t>
  </si>
  <si>
    <t>300mm x 50mm (2mm thick)</t>
  </si>
  <si>
    <t>C.</t>
  </si>
  <si>
    <t>LT CABLES &amp; SUB MAINS</t>
  </si>
  <si>
    <t>The rate shall also include the following:</t>
  </si>
  <si>
    <t>Providing and fixing junction boxes with covers including painting.</t>
  </si>
  <si>
    <t>Effecting adequate and proper connections at terminations.</t>
  </si>
  <si>
    <t>Providing all fixing accessories such as clamping devices nuts, bolts and screws.</t>
  </si>
  <si>
    <t>Excavation for laying of cables, filling of sand, brick protection, back filling of earth, watering, ramming and making good as approved.</t>
  </si>
  <si>
    <t>Wherever the cables are of aluminum and bus bars of copper bimetallic lugs shall be used.</t>
  </si>
  <si>
    <t>All cable shall be laid with one diameter gap.</t>
  </si>
  <si>
    <t>All cable shall be IS approved.</t>
  </si>
  <si>
    <t>Fire retardent paint one meter on both side of wall penetration and at termination as per specifications.</t>
  </si>
  <si>
    <t>Burried LT cables to be laid atleast 750mm below ground.</t>
  </si>
  <si>
    <t>All cutouts / sleeves shall be sealed with fire retardant sealent as per specification.</t>
  </si>
  <si>
    <t>SUPPLY OF CABLES:</t>
  </si>
  <si>
    <t>4 CORES</t>
  </si>
  <si>
    <t>4Cx 25 sq.mm. Al Ar. XLPE cable</t>
  </si>
  <si>
    <t>4Cx 16 sq.mm. Cu Ar. XLPE cable</t>
  </si>
  <si>
    <t>4Cx 10 sq.mm. Cu Ar. XLPE cable</t>
  </si>
  <si>
    <t>4Cx 6 sq.mm. Cu Ar. XLPE cable</t>
  </si>
  <si>
    <t>3Cx 6 sq.mm. Cu Ar. XLPE cable</t>
  </si>
  <si>
    <t>3.5 CORES</t>
  </si>
  <si>
    <t>3.5Cx 150 sq.mm. Al Ar. XLPE cable</t>
  </si>
  <si>
    <t>3.5Cx 120 sq.mm. Al Ar. XLPE cable</t>
  </si>
  <si>
    <t>3.5Cx 70 sq.mm. Al Ar. XLPE cable</t>
  </si>
  <si>
    <t>3.5Cx 50 sq.mm. Al Ar. XLPE cable</t>
  </si>
  <si>
    <t>3.5Cx 35 sq.mm. Al Ar. XLPE cable</t>
  </si>
  <si>
    <t>LAYING OF CABLES</t>
  </si>
  <si>
    <t>CABLE TERMINATION</t>
  </si>
  <si>
    <t>Cable end Termination of following sizes 1.1kV grade XLPE insulated, PVC type ST-2 inner &amp; outer sheath, Aluminium conductor, Armoured cables as per IS:7098 Part-I including cost of aluminium, heavy duty crimpping lugs, double compression glands, insulation tape and all necessary material to complete the termination.</t>
  </si>
  <si>
    <t>SUPPLY OF CABLES</t>
  </si>
  <si>
    <t>1C x 120 sq.mm. Cu. Un. Ar. Flexible cable</t>
  </si>
  <si>
    <t>1C x 70 sq.mm. Cu. Un. Ar. Flexible cable</t>
  </si>
  <si>
    <t>1C x 35 sq.mm. Cu. Un. Ar. Flexible cable</t>
  </si>
  <si>
    <t>1C x 16 sq.mm. Cu. Un. Ar. Flexible cable</t>
  </si>
  <si>
    <t>For Input cables to UPS from UPS input panel &amp; output cable from UPS to UPS out panel with in the UPS room.</t>
  </si>
  <si>
    <t xml:space="preserve">150mm x 50 mm wide tray </t>
  </si>
  <si>
    <t>300mm x 50 mm wide tray</t>
  </si>
  <si>
    <t>Note</t>
  </si>
  <si>
    <t>Contractor to ensure that cable trays and their supports are strong enough to take care of the loads of the cables without sagging and the supporting arrangement shall be safe enough to withstand earthquake situations as per sesimic conditions prevailing at site.  Contractor to improve upon specifications of trays and supports as specified in the specifications and BOQ, if it is felt necessary for the safety and with the approval of owner/PMC.</t>
  </si>
  <si>
    <t>EARTHING SYSTEM</t>
  </si>
  <si>
    <t>The rates for earthing items include:</t>
  </si>
  <si>
    <t>All fixing accessories such as brass, saddles, brass screws, rawl plugs etc.</t>
  </si>
  <si>
    <t>Jointing by riveting and brazing after tinning.</t>
  </si>
  <si>
    <t>Cutting chases, holes and making good the same wherever required.</t>
  </si>
  <si>
    <t>Effecting adequate and proper interconnections.</t>
  </si>
  <si>
    <t>Use of copper thimbles.</t>
  </si>
  <si>
    <t>Excavation of earth, refilling, watering and ramming and making good as approved in all kinds of soil.</t>
  </si>
  <si>
    <t>All earthing pits shall be interconnected.</t>
  </si>
  <si>
    <t>Earthing shall be as per IS: 3043-1987.</t>
  </si>
  <si>
    <t>GI EARTHING</t>
  </si>
  <si>
    <t>Supply and fixing of following GI wires &amp; tapes on existing tray/ trench/ ground/ PVC pipe/ walls including all  necessary fixing accessories and effecting  connections with copper riveting /welding etc. as approved:</t>
  </si>
  <si>
    <t>50 mm x 6 mm thick GI tape .</t>
  </si>
  <si>
    <t>40 mm x 6 mm thick GI tape</t>
  </si>
  <si>
    <t>32 mm x 6 mm thick GI tape .</t>
  </si>
  <si>
    <t>25 mm x 6 mm thick GI tape</t>
  </si>
  <si>
    <t>8 SWG GI Wire</t>
  </si>
  <si>
    <t>SINGLE CORE COPPER UNARMOURED CABLE EARTHING:</t>
  </si>
  <si>
    <t>Supply and laying of 1.1kV grade PVC insulated, unsheathed, stranded copper conductor unarmoured cable (IS:694) in existing PVC pipes/ on existing cable trays etc. including terminations:</t>
  </si>
  <si>
    <t>1Cx35sq.mm PVC insulated copper conductor armoured cable.</t>
  </si>
  <si>
    <t>1Cx25sq.mm PVC insulated copper conductor unarmoured cable.</t>
  </si>
  <si>
    <t>1Cx16 sq.mm PVC insulated copper conductor unarmoured cable.</t>
  </si>
  <si>
    <t>1Cx10 sq.mm PVC insulated copper conductor unarmoured cable.</t>
  </si>
  <si>
    <t>vii.</t>
  </si>
  <si>
    <t>1Cx6sq.mm PVC insulated copper conductor unarmoured cable.</t>
  </si>
  <si>
    <t>viii.</t>
  </si>
  <si>
    <t>1Cx4sq.mm PVC insulated copper conductor unarmoured cable.</t>
  </si>
  <si>
    <t>CHEMICAL EARTHING - EARTH PIT</t>
  </si>
  <si>
    <t>Supply, installation, testing and commissioning of maintenance free chemical earthing with 10 feet rod, 50mm dia, 2mm thick electrolytic grade Cu. Tube filled with chemicals and sealed at both ends and. Tube shall have leaching ports at bottom and 3 vent holes at the top end, lead conductor welded to tube, with back fill and poly plastic pit coverheavy duty type and complete in all respects. ( The installation procedures should be followed as instructed by the Earth Electrode supplier).</t>
  </si>
  <si>
    <t>The product should meet the requirements as per IS:3043 or any equivalent international specification (UL). Chemicals used shall be environmental friendly.</t>
  </si>
  <si>
    <t>Set</t>
  </si>
  <si>
    <t>SLEEVES</t>
  </si>
  <si>
    <t>Providing, fixing of heat shrinkanle black colour PVC sleeves for neutral/ dedicated earthing complete as required.</t>
  </si>
  <si>
    <t>UPVC PIPE</t>
  </si>
  <si>
    <t>Supply of laying of following UPVC pipe of 6Kg/ cm2 including road cutting, excavation to a depth of 750mm, back filling and sealing of ends and making good as required and approved:</t>
  </si>
  <si>
    <t>150mm dia</t>
  </si>
  <si>
    <t>E.</t>
  </si>
  <si>
    <t>DISTRIBUTION BOARDS AND PANELS:</t>
  </si>
  <si>
    <t>Design, manufacture, assembly, wiring, testing at works and supply to site of following panels/distribution boards/switch boards. The boards shall be designed and fabricated as per general specifications, technical details, specifications and notes as part of this tender /BOQ and relevant BIS codes.</t>
  </si>
  <si>
    <t>Also, refer to General Notes and Specifications for Panels/ Boards.</t>
  </si>
  <si>
    <t>GENERAL NOTES FOR MCCB's:</t>
  </si>
  <si>
    <t>MCCB's shall be of 3P or 4P as called for in the BOQ.</t>
  </si>
  <si>
    <t>Ics = Icu = 100% for the breakers.</t>
  </si>
  <si>
    <t>If nothing is specified in the BOQ, MCCB's upto 250A shall be only with magnetic release for motor duty and shall be with thermal magnetic release upto 250A for non motor duty and above 250A shall be with microprocessor based releases - motor duty / non motor duty as the case may be.</t>
  </si>
  <si>
    <t>MCCB's shall be with extended rotary handle.</t>
  </si>
  <si>
    <t>g.</t>
  </si>
  <si>
    <t>For UPS output panels, MCCB's shall be of 3Pole with 2N, neutral links (twice rated neutral link).</t>
  </si>
  <si>
    <t>h.</t>
  </si>
  <si>
    <t>Exact rating (Amps), Poles, Type/Duty, Short circuit rating of MCCB is to be selected by the contractor as per load, fault and requirement and also approval taken.</t>
  </si>
  <si>
    <t>GENERAL NOTES FOR MCB's &amp; DB's:</t>
  </si>
  <si>
    <t>Use 'B' curve MCB's for lighting &amp; small power circuits, 'C' curve for motor duty i.e. for pumps, AC motors, AHU motors, window and split AC's etc. &amp; 'D' curve for UPS DB's i.e. for computers/ PC's circuit. Main incomer &amp; outgoing circuit MCB's shall be selected accordingly i.e. type B,C &amp; D.  as per the nature of the circuit/ load.</t>
  </si>
  <si>
    <t>UPS DB's shall have a dedicated Earthing link fixed on insulated supports, which will be in addition to body earth link.</t>
  </si>
  <si>
    <t>All internal inter connecting wiring with in the DB's shall be PVC insulated flexible copper conductor wires of adequate capacity as per the current rating.</t>
  </si>
  <si>
    <t>f.</t>
  </si>
  <si>
    <t>30mA DP ELCB's shall be used for each phase.</t>
  </si>
  <si>
    <t>Inside each DB, a DB chart is to be fixed.</t>
  </si>
  <si>
    <t>Exact MCB rating &amp; category is to be calculated by the electrical contractor based on the load of the circuit, its nature and fault current.</t>
  </si>
  <si>
    <t>GENERAL NOTES FOR TRANSIENT VOLTAGE SURGE SUPPRESSOR (TVSS):</t>
  </si>
  <si>
    <t>Transient Voltage Surge Suppressors (TVSS) shall be mounted out side the panel / switch board in a sheet steel enclosure.</t>
  </si>
  <si>
    <t>It shall be suitable for handling required (specified) surge handling capacity, shall be 10 modes protection with noise filters. (EMI &amp; RFI) and with inbuilt back up fuse protection.</t>
  </si>
  <si>
    <t>Surge suppressor shall be complete with isolating / protective device in the form of MCB / MCCB of KA rating (breaking capacity) as of switch board.</t>
  </si>
  <si>
    <t>All Switchgear selections shall be as per manufacturer's recommendation.</t>
  </si>
  <si>
    <t>Contractor to submit manufacturer's selection charts for approval.</t>
  </si>
  <si>
    <t>Only one make of switchgear to be used in a board /panel.</t>
  </si>
  <si>
    <t>Contractor to quote Panels as per SLD.</t>
  </si>
  <si>
    <t>MDB 2nd Floor-1</t>
  </si>
  <si>
    <t>MDB 2nd Floor-2</t>
  </si>
  <si>
    <t>UPS Input Panel-1</t>
  </si>
  <si>
    <t>UPS Input Panel-2</t>
  </si>
  <si>
    <t>UPS Output Panel</t>
  </si>
  <si>
    <t>PDU Server</t>
  </si>
  <si>
    <t>All Panels to have following things-</t>
  </si>
  <si>
    <t xml:space="preserve">TVSS of 36 kA surge handling capacity TVSS with 10 mode protection including EMI &amp; RFI filters and with inbuilt back up fuse protection,  with 4P MCB of 50 kA breaking capacity and complete with wiring as required. </t>
  </si>
  <si>
    <t>All UPS &amp; UPS output panels to have a raw body earth bus &amp; a dedicated earth bus on insulated supports.</t>
  </si>
  <si>
    <t>Protections, Indication &amp; metering as per general notes &amp; specification of panel &amp; switch boards.</t>
  </si>
  <si>
    <t>Surge Protection device to be earthed suitably as per manufacturers recommendation.</t>
  </si>
  <si>
    <t>Final Distribution Boards:</t>
  </si>
  <si>
    <t>Design, fabrication, assembling, wiring, supply, installation, testing &amp; commissioning of Final Distribution boards made out of pre-treated and powder coated 1.2mm sheet steel and glazed steel door in double door enclosure with MCB's / ELCB's mounted on din channel, insulated prong bus bars rated for 100A and with separate neutral and earth terminals and in 1,2,3 &amp; 4 pole versions as asked for or as required along with the cable end boxes on all sides of the DB's as per the requirement or Cup-board layout suggested by Architect/ Consultant.</t>
  </si>
  <si>
    <t>LDB-12WAY TPN DB</t>
  </si>
  <si>
    <t>Incomer</t>
  </si>
  <si>
    <t>1 No. 63A, 4P MCB + 3x63A / 30mA DP RCCB's + separate neutral links per phase.</t>
  </si>
  <si>
    <t>Outgoing</t>
  </si>
  <si>
    <t>36 Nos. 6A/10A/16A/20A SP MCB's</t>
  </si>
  <si>
    <t>LPDB- 12WAY TPN DB as described above.</t>
  </si>
  <si>
    <t>PDB-12WAY TPN DB</t>
  </si>
  <si>
    <t>PDB- 12WAY TPN DB as described above.</t>
  </si>
  <si>
    <t>UPS-PDB-12WAY TPN DB</t>
  </si>
  <si>
    <t>UPS-DB- 12WAY TPN DB as described above.</t>
  </si>
  <si>
    <t>Note :All UPS DB  to have a raw body earth bus &amp; a dedicated earth bus on insulated supports. &amp; D Curve MCB.</t>
  </si>
  <si>
    <t>EM DB- 12 WAY SPN DB</t>
  </si>
  <si>
    <t>1 No. 63A, DP MCB + 1x63A / 30mA DP RCCB's.</t>
  </si>
  <si>
    <t>12-Nos., 6A/ 10A/ 16A SP MCB's</t>
  </si>
  <si>
    <t>EM- DB- 12 WAY SPN DB as described above.</t>
  </si>
  <si>
    <t>10 KVA UPS -OUTPUT DB</t>
  </si>
  <si>
    <t xml:space="preserve">1 No. 63  A, 4P MCB </t>
  </si>
  <si>
    <t>Bus Bar</t>
  </si>
  <si>
    <t>100 Amp. DP aluminium Bus bar</t>
  </si>
  <si>
    <t>6 Nos. 32A DP MCB's</t>
  </si>
  <si>
    <t>10 KVA UPS -OUTPUT DB as described above.</t>
  </si>
  <si>
    <t>INSTALLATION OF LT PANELS:</t>
  </si>
  <si>
    <t>Receiving, unloading, shifting assembling, installation, testing and commissioning of LT distribution panels including alignment, leveling and grouting with dash fasteners, G.I. Nut bolts and marking of all incoming and outgoing feeders with synthetic enamel paint in an approved manner as required by PMC / Owner / Architect / Consultant complete as required for the following: (Note: Contractor to workout the size of panels from the SLD of panels).</t>
  </si>
  <si>
    <t>MDB 3rd Floor-1</t>
  </si>
  <si>
    <t>MDB 3rd Floor-2</t>
  </si>
  <si>
    <t>UPS Input Panel</t>
  </si>
  <si>
    <t xml:space="preserve">SUPPLY, RECEIVING, STORING &amp; INSTALLATION OF LIGHTING FIXTURES </t>
  </si>
  <si>
    <t>Supply installation and commissioning of 25w Surface/Suspended Downlight with Dimmable ballast, linear 4ft luminaire (50mm width) made of Aluminium extruded housing in white powder coated finish and plastic moulded end caps. High efficiency long life LED package in integral module with lumen efficacy &gt; 110Lm/W and viewing angle of 120° to ensure better uniformity. Powered by an integral isolated low THD electronic LED driver (SMPS based constant current supply) with output short circuit protection, surge protection.  CRI &gt;80, Color temperature 4000K/ 5700K, THD &lt;10% and PF &gt;0.90, IP20, UGR&lt;19,  IK03. Life class of 50,000 hrs @ L70, With All Acessories Required For Cascading, Operating Temperature:-10 TO +45 DEG.C; Input Supply Voltage Range:140-270 V, Frequency :50-60 HZ; EMI/EMC Compliance  Internal Surge Protection:3 KV; Protection : CERTIFICATION: LM 79 FOR LUMINAIRE LM 80 FOR LED SOURCE. Cat Ref: DESTELLO</t>
  </si>
  <si>
    <t>Supply Installation and Commissioning of recessed mounted 15W Round Shape Downlighter with high performance LEDs, suitable for mounting with Armstrong/Grid ceiling. pressure die-cast aluminium heat sink &amp; PC diffuser in white powder coated finish with integral electronic low THD (&lt;10%) LED driver. High efficiency long life LED package in integral module with System lumen efficacy of 120 lm/W. Powered by an integrated driver, SELV Output electronic LED driver (SMPS based constant current supply) with Output Short-circuit protection, Surge protection (3.5KV)  &amp; other reliability test. . CRI &gt;80, Color temperature 5700K, PF &gt;0.95, IP20, IK03. LM 80 compliant, ANSI rated LEDs from reputed makes such as Osram Germany / Nichia, Japan / Cree, USA / Citizen Japan / Lumiled USA should be provided, The LED shall be compliant with LM80-08 standard with Useful L70 life of 50000 Hrs. The LEDs used in luminaire should be Mac Adam Step 5 standard Rated.  LEDs used must be tested as per EN62471 for Photobiological Safety of humans and Report of the same from LED Manufacturer shall be submitted. Havells Cat Ref: Havells ZIVA, Philips, Endo.</t>
  </si>
  <si>
    <t>Supply Installation and Commissioning of recessed mounted 12W Round Shape Downlighter with high performance LEDs, suitable for mounting with Armstrong/Grid ceiling. pressure die-cast aluminium heat sink &amp; PC diffuser in white powder coated finish with integral electronic low THD (&lt;10%) LED driver. High efficiency long life LED package in integral module with System lumen efficacy of 120 lm/W. Powered by an integrated driver, SELV Output electronic LED driver (SMPS based constant current supply) with Output Short-circuit protection, Surge protection (3.5KV)  &amp; other reliability test. . CRI &gt;80, Color temperature 5700K, PF &gt;0.95, IP20, IK03. LM 80 compliant, ANSI rated LEDs from reputed makes such as Osram Germany / Nichia, Japan / Cree, USA / Citizen Japan / Lumiled USA should be provided, The LED shall be compliant with LM80-08 standard with Useful L70 life of 50000 Hrs. The LEDs used in luminaire should be Mac Adam Step 5 standard Rated.  LEDs used must be tested as per EN62471 for Photobiological Safety of humans and Report of the same from LED Manufacturer shall be submitted. Havells Cat Ref: Havells ZIVA, Philips, Endo.</t>
  </si>
  <si>
    <t>Supply, Installation, Testing and Commissioning of 15W COB LED ceiling deep recessed - Indoor luminaire with dimmable ballast soft uniform Light distribution having minimum 1800 lumens and system efficacy not less than 120 lumens/ watt.  Luminaire should be made of die-cast aluminium for better thermal management. High efficiency diffuser for glare free, uniform light distribution. CRI (Ra): &gt;80, SDCM≤ 5 to avoid color deviation, Led life should be atleast L70B50 50,000hrs High lumen output (Delivered) . High PF constant current LED driver with surge and thermal protection with follwoing ratings Power Supply: Integrated Power Factor: &gt;0.90 THD: &lt;10%, UGR&lt;19,  Surge Protection: 2.5kV Efficiency: &gt;83%. Suitable for operation on 240V, 50Hz single phase ac supply, Operating Voltage: 140-270Vac. Cat Ref: Havells Elina</t>
  </si>
  <si>
    <t>Supply Installation and Comissioning of recessed mounted  5-7W/M Flexible LED Strip with high performance LEDs, suitable for mounting in cove for indirect lighting with non- integral electronic  LED driver. High efficiency long life LED package in integral module with lumen efficacy of &gt;70 lm/W. Lumen Output of 1500lumens, CRI &gt;80, Color temperature 3000K, THD &lt;10% and PF &gt;0.95, IP20, IK03. Life class of 50,000 hrs @ L70, Operating Temperature:-10 TO +45 DEG.C; Input Supply Voltage Range:140-270 V, Frequency :50-60 HZ;  Internal Surge Protection:3 KV; Protection : Reverse Polarity, Open &amp; Short Circuit. DRIVER SAFETY REQUIREMENT STANDARDS :IS 15885-2-13, TEST REPORT TO BE SUBMITTED; PHOTO BIOLOGICAL SAFETY NORMS: IS 16108, TEST CERTIFICATE TO BE SUBMITTED; CERTIFICATION: LM 79 FOR LUMINAIRE LM 80 FOR LED SOURCE, 5m Roll. Havells Cat Ref:Havells FLEXISTRIP</t>
  </si>
  <si>
    <t>R/M</t>
  </si>
  <si>
    <t>18W- 22W (per mtr) Suspended mounted curved shape  luminaire with High Efficiency LED, able to be supplied in length and shape as per site requirement, having system luminous efficacy of 70 lm/watt, colour temperature of 4000K (as per site requirement) , CRI&gt;80, 220-240V required supply, Service life of 50,000 hrs @ L70,  downlight emission, luminaire profile powder coated in white, , integral electronic control gear,PF&gt;0.95, THD&lt;10%, Surge Protection of 3 kV Protection class I, IP20 , Wide &gt; 65mm (width). Havells Curvy Linear/Destello</t>
  </si>
  <si>
    <t>Y ShapeSuspended 4ft  Linear fixture  made with Extruded Aluminium housing with system lumen of 4000lm &amp; system efficacy of &gt;110lm/watt, with continuous mounting using Ultimate  flexible state of the art connectors for making the unique flexible arrangement/patterns of continuous luminaires. The flexible connector shall be available in  trilink, to have possibilities of patterns.  ModiFly uses a unique vertical light guide design to throw the light where it is supposed to be for video conferencing and shall have a batwing distribution . It gives us a big advantage for spec-in. Most importantly, this innovative light guide design provides upward/downward light effect, Unique joint design for flexible housing connection for making different connected patterns as per workstation design, The luminaire shall have a rated system lifetime of 50,000 burning hours at L70B50. The luminaire should have a color temperature of 4000K and CRI&gt;90. The luminaire shall meet IP20 rating with THD&lt;10% and PF &gt;0.95, SDCM&lt;5, working temp. range of -20°C to 40°C, length size of 1200mm, Powered by an independent Isolated LED driver constant current with Output Short-circuit protection, Surge protection upto 2.5KV &amp; other reliability test, rated input voltage of 220-240Vac, pf&gt;0.90, Frequency :50-60 HZ,. LEDs used must be tested as per IS10322 for Photobiological Safety of humans and Report of the same from LED Manufacturer shall be submitted. Manufacturer shall have inhouse lab approved by NABL or ministry of science of govt of India. LM 79 and LM80 reports need to be submitted from a NABL/UL accredited lab to verify above parameters. Both the fixture and Driver should have separate BIS approval. Cat Ref: Havells Y Shape Destello</t>
  </si>
  <si>
    <t>Architectural Ring Light Elevate 1200MM Dia width-55/75mm Suspended/Surface mounted Luminaire  Fixture to be made of extrusion Aluminum housing in white finish with high efficiency polycarbonate/PS diffuser. LED Used shall be SMD type with Minimum system Lumens 5700, 72W.Life of fixture : 50000 burning Hrs. @ L70B50 Lumen maintenance, CCT options of 4000K/5700K/6500K (SDCM&lt;=5), CRI Ra &gt;80,an Operating working temp range - 0°C &lt; Ta &lt; 45°C &amp; operating Voltage Range of 140-270 V AC. Minimum Internal Surge Protection 4KV.THD &lt;10%.Luminaire with Ingress &amp; IK protection Rating of of IP20 &amp; IK02.  Luminaire manufacturer must have In-house NABL accredited lab in India to conduct LM79, Type test as per IS10322, "FAT" before dispatch as per IS 10322 &amp; IK Test. The successful bidder must submit the NABL accreditation certificate for Luminaire manufacturer along with before supply of LED Luminaires for approval. Successful bidder shall submit the following reports before supply of material for approvals LM79 issued by NABL accredited lab, LM80 issued by LED manufacturer, Type Test Certificate for luminaire as issued by NABL accredited lab, IK Test Report issued by NABL accredited lab, RoHS compliance issued by LED luminaire manufacturer, BIS certificate for LED Luminaire &amp; Driver. Havells Cat Ref: Tarus</t>
  </si>
  <si>
    <t>Supply of Suspended Light 15W made of  Pressure die-cast aluminium heat sink for effective thermal management, sturdiness and excellent corrosion resistant fitted in white/Black finish Powder coated housing. PC Clear diffuser for glare free uniform light distribution along with Aluminum reflector to enhance the lumen output of the fixture. Powered by built-in, isolated, electronic LED driver (SMPS based constant current supply) with Output Short-circuit protection, Surge Voltage protection &amp; other safety test as per IS:15885Part 2/Sec 13.  Operating voltage range: 140 V - 270 V, Average life L70B50: 35000 hours, UGR&lt;19@CCT 4000K. Beam angle 36Deg, Suystem Lumen 1200Lm, Dia 75MM, Height  150MM. Havells Cat Ref: Uneco</t>
  </si>
  <si>
    <t>Recessed mounted Round Shape 15w Wall Wahser Spot light COB type, made up of pressure die-cast aluminium heat sink in white powder coated finish with &amp; clear glass,The luminaire shall deliver minimum of 1500lumens with system efficacy of 100lm/w.. Powered by electronic LED driver with Output Short-circuit protection, Surge protection 4KV, CRI &gt;80, Color temperature 3000k/4000K/6500, IP20. Dimensions: Cut out Dia-90mm. The Luminaire shall be IP20 complaint.  CRI≥ 90, SDCM&lt;5. Beam Angle of 36D.The driver of the LED downlighter shall have minimum operating voltage of 140V to 270V, PF≥0.90 &amp; THD≤10%, Driver efficiency of ≥ 85%. Manufacturer shall have inhouse lab approved by NABL or ministry of science of govt of India. LM 79 and LM80 reports need to be submitted from a NABL/UL accredited lab to verify above parameters. Both the fixture and Driver should have separate BIS approval. Cat Ref: Havells Snoot</t>
  </si>
  <si>
    <t>Supply, Installation, Testing and comissioning of Decorative Circular Suspended Light, made up of Mild Steel, Premium chrome finish with wooden canopy, with Dia of 150-180 MM, with Height Adjustable, and suitable for E27 Lamp base, in 3000K, with Element LED Bulb of 7.5W. With Complete Installation Accessories. Havells Cat Ref: Penelope Pendant,  Philips, LT</t>
  </si>
  <si>
    <t>Supply, Installation, testing and commissioning of 72W per meter Suspended in hexagonal shape LED Aluminium Profile Light  with Non dimmable controller 3000K in 600mm length Complete with All Accessoriesas required and approved by architect -Jaquar make  ; Atcom; Scintilla   or equivalent.</t>
  </si>
  <si>
    <t>Supply, Installation, Testing and comissioning of Pin Spot Light, made up of Mild Steel, Premium chrome finish with wooden canopy, with Dia of 70-80 MM, with Height Adjustable, and suitable for E27 Lamp base, in 3000K, with Element LED Bulb of 7.5W. With Complete Installation Accessories. Havells Cat Ref: Azstro Cob Module Gry LED Spotlight Or equivalant</t>
  </si>
  <si>
    <t>Supply, Installation, testing and commissioning of 15W per meter Recessed LED Aluminium Profile Light in 50mm wide &amp; 10 meter length with dimmable controller 3000K Complete with All Accessoriesas required and approved by architect -Jaquar make ; Atcom; Scintilla   or equivalent.</t>
  </si>
  <si>
    <t>SENSORS FOR LIGHTING CONTROL &amp; AUTOMATION</t>
  </si>
  <si>
    <t>TEMPORARY LIGHTING</t>
  </si>
  <si>
    <t>Lot</t>
  </si>
  <si>
    <t>GRAND TOTAL ELECTRICAL WORK</t>
  </si>
  <si>
    <t>UPS</t>
  </si>
  <si>
    <t>UPS - For Workstations</t>
  </si>
  <si>
    <t>3 Nos. UPS module with integrated 100% rectifier + inverter.</t>
  </si>
  <si>
    <t xml:space="preserve">Battery Circuit breaker for Each UPS Module in CRCA housing with all required fixing accerrories &amp; hardware. </t>
  </si>
  <si>
    <t>RS 485 BACnet / Modbus protocol with each UPS module for BMS Connectivity. All the informations to be provided to the BMS vendor at one point.</t>
  </si>
  <si>
    <t>In-built Static switch for bypass &amp; inverter in each UPS module.</t>
  </si>
  <si>
    <t xml:space="preserve">In-built Manual Maintenace bypass. </t>
  </si>
  <si>
    <t>Interconnecting copper cabling (DC cabling) between UPS, active filter, Battery breaker &amp; Batteries of required length and size.</t>
  </si>
  <si>
    <t>UPS shall have a SNMP card for LAN/WEB connectivity. The SNMP card shall have an inbuilt memory for event logging.</t>
  </si>
  <si>
    <t xml:space="preserve">Suitable MS stand of 450mm high for each UPS module duly painted </t>
  </si>
  <si>
    <t>j.</t>
  </si>
  <si>
    <t>RAM Module with each UPS and Cat 5 cable for RAM connectivity.</t>
  </si>
  <si>
    <t>k.</t>
  </si>
  <si>
    <t>Charger Capacity 120%</t>
  </si>
  <si>
    <t>l.</t>
  </si>
  <si>
    <t>UPS to have atleast two dry contacts for remote alarms.</t>
  </si>
  <si>
    <t xml:space="preserve">UPS - For Server &amp; Critical Loads- </t>
  </si>
  <si>
    <t>Each UPS module with integrated 100% rectifier + inverter.</t>
  </si>
  <si>
    <t xml:space="preserve">In-built Manual Maintenace bypass for each UPS. </t>
  </si>
  <si>
    <t>Interconnecting copper cabling (DC cabling) between UPS, Battery breaker &amp; Batteries of required length and size for each UPS.</t>
  </si>
  <si>
    <t>Each UPS shall have a SNMP card for LAN/WEB connectivity. The SNMP card shall have an inbuilt memory for event logging.</t>
  </si>
  <si>
    <t>Suitable MS stand of 450mm high for each UPS module duly painted for each UPS.</t>
  </si>
  <si>
    <t>UPS for Emergency Lighting, VAV &amp; Security Systems</t>
  </si>
  <si>
    <t>1 No. UPS module with integrated 100% rectifier + inverter.</t>
  </si>
  <si>
    <t>Battery Circuit breaker for UPS module in CRCA housing with all required fixing accessories &amp; hardware.</t>
  </si>
  <si>
    <t>RS 485 BACnet / Modbus protocol with UPS module for BMS Connectivity. All the informations to be provided to the BMS vendor at one point.</t>
  </si>
  <si>
    <t>In-built static switch for bypass &amp; inverter in UPS module.</t>
  </si>
  <si>
    <t>In-built Manual maintenance bypass.</t>
  </si>
  <si>
    <t>Interconnecting copper cabling (DC cabling) between UPS, Active filter, Battery breaker &amp; Batteries of required length and size.</t>
  </si>
  <si>
    <t>Suitable MS stand of 450mm high for UPS module duly painted.</t>
  </si>
  <si>
    <t>RAM module with UPS and Cat 5 cable for RAM connectivity.</t>
  </si>
  <si>
    <t>Base frames for UPS and batteries up to the height of the raised floor to be considered.</t>
  </si>
  <si>
    <t>All necessary coordination with the Electrical contractor, Pr. AC contractor and BMS vendor for complete integretion.</t>
  </si>
  <si>
    <t>Quoted prices to include cost of equipment including Packing,  Forwarding charges, Transport Charges, Transit insurance, loading etc.</t>
  </si>
  <si>
    <t>Quoted price to include cost of supervision of installation and commissioning of above UPS systems</t>
  </si>
  <si>
    <t>INSTALLATION</t>
  </si>
  <si>
    <t>Supervision, installation, testing and commissioning including Unloading at site shifting of material to the point of installation including lifting using mechanical means to the designated floorof above UPS systems</t>
  </si>
  <si>
    <t>Comprehensive Annual Maintenance Contract charges for the entire system after the DLP / Warranty period.</t>
  </si>
  <si>
    <t xml:space="preserve">First year </t>
  </si>
  <si>
    <t>Second year</t>
  </si>
  <si>
    <t xml:space="preserve">Third year </t>
  </si>
  <si>
    <t xml:space="preserve">Fourth year </t>
  </si>
  <si>
    <t xml:space="preserve">Fifth year </t>
  </si>
  <si>
    <t>GRAND TOTAL UPS WORK</t>
  </si>
  <si>
    <t xml:space="preserve"> Rate</t>
  </si>
  <si>
    <t xml:space="preserve"> Amount</t>
  </si>
  <si>
    <t>SUB HEAD - I - (PIPING, VALVES AND ACCESSORIES FOR HYDRANT &amp; SPRINKLER SYSTEM)</t>
  </si>
  <si>
    <t>SLTC of M.S. pipe on surface</t>
  </si>
  <si>
    <t>Supplying, laying, fixing, testing and commissioning of following sizes (NB) of class 'C' M.S. pipes confirming to IS 1239 and 3589 including cutting, threading, welding etc. and providing all fittings e.g. elbows,  reducers, clamps, hangers, flanges, gaskets, nuts, bolts and  washers etc. including painting of pipes and fittings with red paint over a coat of ready mixed primer, both of approved quality and shade including cutting holes and chases in brick or  RCC walls/slabs and making good the same etc. complete in all respect as required.
(The Welding shall not be done for piping less than 50 mm dia.) (heavy duty pipe)</t>
  </si>
  <si>
    <t>25 mm dia</t>
  </si>
  <si>
    <t>Meter</t>
  </si>
  <si>
    <t>32 mm dia</t>
  </si>
  <si>
    <t>40 mm dia</t>
  </si>
  <si>
    <t>50 mm dia</t>
  </si>
  <si>
    <t>65 mm dia</t>
  </si>
  <si>
    <t>80 mm dia</t>
  </si>
  <si>
    <t>100 mm dia</t>
  </si>
  <si>
    <t>150 mm dia</t>
  </si>
  <si>
    <t>Supplying and fixing Single Headed Internal Hydrant Valve oblique pattern with instantaneous Stainless Steel coupling of 63 mm dia with cast iron wheel ISI marked, conforming to IS : 5290 (Type A), with 80 mm dia flanged inlet, with ABS cap and chain complete with all accessories etc. as required.</t>
  </si>
  <si>
    <t>Single headed Stainless Steel</t>
  </si>
  <si>
    <t>Each</t>
  </si>
  <si>
    <t>Supplying of  Butterfly valves of PN 1.6rating of following sizes with EPDM rubber lining seat and CF-8 stainless steel disc duly ISI marked  and stainless steel stem with lever/gear operation and cast iron  body in powder coated finish for fire fighting application complete in all respects confirming to IS: 13095 as required.</t>
  </si>
  <si>
    <t>Supply, Installation, Testing and Commissioning 63 mm dia. 15 Mtr. Long RRL hose pipe with 63 mm dia. male and female stainless steel couplings duly binded with GI wire rivets etc.  ISI marked, IS 636 (type-A) as required.</t>
  </si>
  <si>
    <t>Stainless Steel (Grade 304)</t>
  </si>
  <si>
    <t>36 Meter long 20 mm dia water hose Thermoplastic (Textile reinforced) Type - 2 as per IS : 12585</t>
  </si>
  <si>
    <t>20 mm dia. ball valve &amp; nozzle.</t>
  </si>
  <si>
    <t>Drum and brackets for fixing the equipments on wall.</t>
  </si>
  <si>
    <t>Connection from riser with 40 mm dia (Gun metal) stop valve &amp; M.S. Pipe.</t>
  </si>
  <si>
    <t>Providing and fixing 15 mm dia. quartzoid type Sprinkler Head with quartzoid bulb and set to operate at specified temperature.</t>
  </si>
  <si>
    <t>Pendent, 68° C, Chrome plated (Power coated adjustable rosette)</t>
  </si>
  <si>
    <t>Upright, 68° C, Chrome plated</t>
  </si>
  <si>
    <t>Pendent, 68° C, Chrome plated (Concealed type)</t>
  </si>
  <si>
    <t>Providing, fixing, testing and commissioning of Sprinkler Flexible Joint of 25mm diameter, consisting of - Flexible Tube (SS 304), S.S. Slip nut, Isolated Ring &amp; O Ring - for Sprinklers Drop, which shall include necessary supports with a maximum working pressure of 14 kgf/cm2 and temperature rating of 225oF UL/ FM Listed. The length of Flexible Sprinklers Pipe shall be :-</t>
  </si>
  <si>
    <t>700 mm</t>
  </si>
  <si>
    <t>1000 mm</t>
  </si>
  <si>
    <t>1200 mm</t>
  </si>
  <si>
    <t>1500 mm</t>
  </si>
  <si>
    <t>Providing &amp; fixing angle iron (40mm x 40mm x 5mm ) door frame and MS sheet (2mm thick) cum glass shutter of size 2.1 mtr x 1.2 mtr (N.S) with 25mm x 25mm x 3 mm angle frame all around &amp; stiffened in between i/c hinges, handle, locking arrangement, painting with approved synthetic enamel paint i/c sign writing on glass at internal hydrant including providing &amp; Fixing MS sheet 2mm thick on remaining portion above door to close opening i/c painting etc as required.</t>
  </si>
  <si>
    <t>Supplying and fixing of Fire Man's axe with heavy insulated rubber as per standard conforming to IS 926.</t>
  </si>
  <si>
    <t>Providing and fixing heavy duty SS Floor grating with frame of approved design including setting in floor with cement motor to match with floor finish as per architect requirement. (for FHC drain pipe)</t>
  </si>
  <si>
    <t>Size 100 mm x 100 mm</t>
  </si>
  <si>
    <t>SUB HEAD - II - (FIRE EXTINGUISHERS)</t>
  </si>
  <si>
    <t>Providing and fixing mechanical  foam type (ISI marked) fire extinguishers consisting of welded  M.S. cylindrical  body squeeze lever discharge  valve 30   cm   long  high pressure discharge    hose,   discharge nozzle, suspension bracket as per  ISI marked   finished externally  with  red  enamel paint and fixed to wall   with  brackets complete with internal charger.</t>
  </si>
  <si>
    <t>Capacity 9 lit.</t>
  </si>
  <si>
    <t>Providing and fixing fire extinguisher of carbon dioxide type consisting of brand new high pressure steel cylinder bearing IS: 7285 mark and having the approval of controller of explosives Nagpur, wheel type valve bearing IS:3224 mark internal discharge tube, 1 meter long high pressure discharge hose, non conducting horn, suspension bracket, fully charged bearing IS: making fixed to wall as directed conforming IS : 15683:2006</t>
  </si>
  <si>
    <t>4.5kg capacity cylinder</t>
  </si>
  <si>
    <t>22.5 kg (Trolly Mounted)</t>
  </si>
  <si>
    <t>Providing   and fixing water based CO2 type extinguishers consisting of welded M.S. cylindrical body,   squeeze lever discharge valve 30 cms long high pressure discharge hose, discharge nozzle, suspension bracket, ISI marked as per   IS:934 finished externally with red enamel paint and fixed to wall with brackets complete with internal charges.</t>
  </si>
  <si>
    <t>Capacity 9 KG</t>
  </si>
  <si>
    <t>Providing and fixing ISI marked portable fire extinguishers of the following type.</t>
  </si>
  <si>
    <t>Dry Chemical Powder ABC type of 6 Kg as per IS:15683</t>
  </si>
  <si>
    <t>Dry Chemical Powder ABC type of 4 Kg as per IS:15683</t>
  </si>
  <si>
    <t>Dry Chemical Powder ABC type of 2 Kg as per IS:15683</t>
  </si>
  <si>
    <t xml:space="preserve">GRAND TOTAL FIRE FIGHTING WORK </t>
  </si>
  <si>
    <t>SANITARY FIXTURE AND C.P. FITTINGS (ONLY INSTALLATION)</t>
  </si>
  <si>
    <t>Receving ,Handling Fixing ,Testing and Commissioing white vitreous china  floor mounting water closet  of approved shape including providing and fixing white vitreous   china cistern with dual flush capacity 3/6 litre  ( adjustable to 4/8  litres ), including seat cover and cistern fitting nut , bolt and gasket etc. complete. All system shall be operated through electric/automatic system (western wall mounting water closet)</t>
  </si>
  <si>
    <t xml:space="preserve"> Kitchen sink with drain board (Only For Nutitionist areas)</t>
  </si>
  <si>
    <t xml:space="preserve"> White Agaria Marble Stone</t>
  </si>
  <si>
    <t>Receving ,Handling Fixing ,Testing and Commissioing of 15mm nominal bore , C.P. brass  long body bib cock of approved quality conforming to IS:8931 as per direction of Engineer-Incharge: (For Janitor Sink)</t>
  </si>
  <si>
    <t xml:space="preserve">Receving ,Handling Fixing ,Testing and Commissioing of  following capacity vertical or horizontal storage type hot water heater fixed to wall with anchor bolts &amp; nuts, 15mm CP brass angle stop cock and 15mm CP brass non-return valve complete including making connections with 15mm dia CP connecting pipes on inlet and outlet, suitable length of power cable and 15 amps plug direction of Engineer-in-charge. </t>
  </si>
  <si>
    <t xml:space="preserve">Receving ,Handling Fixing ,Testing and Commissioing of  600mm Long size CP brass towel rail with CP brackets fixed to wooden cleats, PVC rawl plug with CP brass screws etc. including cutting and making good the wall wherever required. </t>
  </si>
  <si>
    <t>Receving ,Handling Fixing ,Testing and Commissioing of  white vitreous china Janitor sink with C.I. brackets, C.P. brass chain with rubber plug, 32 mm C.P brass waste and 32mm C.P. brass trap with necessary C.P. brass unions complete, including painting of fittings and brackets, cutting and making good the wall wherever required : (Assume)</t>
  </si>
  <si>
    <t xml:space="preserve">Receving ,Handling Fixing ,Testing and Commissioing  of  2 No. grab bar 600mm long for private toilet complete as required. </t>
  </si>
  <si>
    <t xml:space="preserve"> 100 Ltr. Capacity</t>
  </si>
  <si>
    <t>INTERNAL DRAINAGE  (Soil, Waste, Vent and Rain Water Pipes &amp; Fittings)</t>
  </si>
  <si>
    <t>75 mm dia</t>
  </si>
  <si>
    <t>Rm</t>
  </si>
  <si>
    <t>110 mm dia</t>
  </si>
  <si>
    <t>160 mm dia</t>
  </si>
  <si>
    <t>Providing, fixing, jointing and testing in position the following uPVC pipes conforming to IS: 4985 of 6 kg/sqcm pressure rating including all fittings, solvent weld joints, testing complete for drainage system cut to required length to be laid under floor and exposed including covering all around with cement concrete and making good the same complete as required.</t>
  </si>
  <si>
    <t>63 mm dia</t>
  </si>
  <si>
    <t>110 mm inlet and 110 mm outlet.</t>
  </si>
  <si>
    <t>100 mm x 100 mm</t>
  </si>
  <si>
    <t>110 mm dia Pipe</t>
  </si>
  <si>
    <t>150 mm dia Pipe</t>
  </si>
  <si>
    <t>Providing and making khurras with average minimum thickness of 5 cm cement concrete 1:2:4 (1 cement, 2 course sand &amp; 4 graded stone aggregate 20 mm nominal size) over PVC sheet 1m X 1m (PVC 400 micron min thickness), finishes with 12 mm cement plaster 1:3 (1 cement, 3 course sand admixed with waterproffing compound) and a coat of neat cement, rounding the edge and making &amp; finishing the outlet complete. (Only for balcony drain)</t>
  </si>
  <si>
    <t>Khurras size 1300 x 300 mm for 75 mm dia outlet with 5 mm thick circular/square horizontal or vertical C.I grating.</t>
  </si>
  <si>
    <t>Kg</t>
  </si>
  <si>
    <t>INTERNAL WATER SUPPLY SYSTEM</t>
  </si>
  <si>
    <t xml:space="preserve">15 mm dia </t>
  </si>
  <si>
    <t xml:space="preserve">20 mm dia </t>
  </si>
  <si>
    <t xml:space="preserve">25 mm dia </t>
  </si>
  <si>
    <t xml:space="preserve">32 mm dia </t>
  </si>
  <si>
    <t xml:space="preserve">40 mm dia </t>
  </si>
  <si>
    <t xml:space="preserve">50 mm dia </t>
  </si>
  <si>
    <t xml:space="preserve">65 mm dia </t>
  </si>
  <si>
    <t xml:space="preserve">80 mm dia </t>
  </si>
  <si>
    <t>GRAND TOTAL PHE WORK</t>
  </si>
  <si>
    <t>ITEM NO.</t>
  </si>
  <si>
    <t>DESCRIPTION OF ITEM</t>
  </si>
  <si>
    <t>QUANTITY</t>
  </si>
  <si>
    <t>RATE
(INR)</t>
  </si>
  <si>
    <t>AMOUNT
(INR)</t>
  </si>
  <si>
    <t>Audio &amp; Video Solution</t>
  </si>
  <si>
    <t>Supply, installation, testing &amp; commissioning of 98" Professional Ultra HD Display Panel, 4K UHD (3840 X 2160) Resolution, Brightness 600 Cd / m2 or more, Android 11.0 based SOC with Quad Core Processor, 4GB RAM, 32GB Memory, Interface: 2 HDMI 2.0 or more inputs, 1 DisplayPort 1.2 or more input, 1 USB 3.0 or more , 1 USB 2.0 or more, Ethernet, RS232, 1 Audio Out, Digital Audio Out, 1 HDMI 2.0 Out, 24W or more built-in Speaker, 24/7 operation, RS232 and LAN Control, OSD and UI rotation, USB Auto play function, Multi functional USB Type C (for Audio, Video, Network, Microphone, 65W charging, Camera connectivity), Wireless Screen sharing with Airplay, Miracast and Mirroring, PIP/PBP support, Landscape and Portrait mode, Instant mobile content ransfer, OPS Slot available, BIS Certified etc all complete as required.
Approved Make: Panasonic / Sony / Avocor</t>
  </si>
  <si>
    <t>Supply, installation, testing &amp; commissioning of Motorised Retractable Monitor for Chairman, Minimum 17 inch, widescreen monitor to be integrated in furniture, With a 20º automatic tilt, the monitor has a powder coated steel housing and an up-table cover plate in brushed stainless steel, includes DVI-D / HDMI input which are HDCP compliant, Serial control and remote diagnostic, motor system activated through push buttons for Control Up / Down placed on the cover plate, Full HD (1920x1080) screen resolution, 400 nits or more Brightness  etc all complete
Approved Make: Albiral / Aurthr Holm / Soltec / Element One</t>
  </si>
  <si>
    <t>Supply, installation, testing &amp; commissioning of Cable Cubby Type 1 with flip top having 2 Universal Power, 2 USB Charge with 1 Ehternet Cable / Connector, 1 Telephone Cable / Voice Connector, Spring Type Cable Retractor for 1 HDMI, 1 USB,  and 1 USB–C to with 1 to 1.5 meter Cable for device usages at table  spring type all complete as required.
Approved Make: Kramer / Extron / Crestron</t>
  </si>
  <si>
    <t>Only installation, testing &amp; commissioning of Studio HD Camera for VC (Provided by Clent)  etc all complete as required.</t>
  </si>
  <si>
    <t>Only installation, testing &amp; commissioning of Expension Microphone (Provided by Clent)  etc all complete as required.</t>
  </si>
  <si>
    <t>Supply, installation, testing &amp; commissioning of 4k Ultra HD video conferencing codec, SIP, H.264 AVC, H.264 High Profile, H.265, Video Inputs: HDMI, 3 USB 3.0, Video Output: 2 HDMI Out, USB support for Biamp, Shure, QSC, and Extron audio DSPs, RS232 and ethernet control, Zoom, Microsoft Teams Certified, Support for native 3rd party applications includes Zoom Rooms, Microsoft Teams, Ring Central, GoToRoom, Dialpad and BlueJeans, USB Device Mode etc all complete
Approved Make: Poly / Cisco / Avaya</t>
  </si>
  <si>
    <t>Only installation, testing &amp; commissioning of Wireless Transmiter Microphone Transmitter &amp; Reciever (Provided by Clent) as required.</t>
  </si>
  <si>
    <t>Only installation, testing &amp; commissioning of Gooseneck Microphone (Provided by Clent)  etc all complete as required.</t>
  </si>
  <si>
    <t>Supply, installation, testing &amp; commissioning of Network I/O Expander, 4 bi-directional RS232 serial ports, One port includes RS422 and RS485 compatibility, Power over Ethernet (PoE) capable, Daisy-chain up to four expanders on a single network run etc all complete as required.
Approved Make: QSC / Biamp / Extron</t>
  </si>
  <si>
    <t>Only installation, testing &amp; commissioning of Wall Mount Speaker (Provided by Clent)  etc all complete as required.</t>
  </si>
  <si>
    <t>Only installation, testing &amp; commissioning of 2x600 Watt Amplifier (Provided by Clent)  etc all complete as required.</t>
  </si>
  <si>
    <t>AMOUNT IN RUPEES</t>
  </si>
  <si>
    <t>CHAPTER 1: FIRE ALARM &amp; DETECTION SYSTEM</t>
  </si>
  <si>
    <t>CHAPTER 2: PUBLIC ADDRESS SYSTEM</t>
  </si>
  <si>
    <t>CHAPTER 3 : ACCESS CONTROL SYSTEM</t>
  </si>
  <si>
    <t xml:space="preserve">CHAPTER 4 : RODENT REPELLENT SYSTEM </t>
  </si>
  <si>
    <t xml:space="preserve">CHAPTER 5 : WATER LEAK DETECTION SYSTEM </t>
  </si>
  <si>
    <t>CHAPTER-6 : VESDA SYSTEM</t>
  </si>
  <si>
    <t>CHAPTER 7 : IP BASED CCTV SYSTEM</t>
  </si>
  <si>
    <t>CHAPTER 8 : GAS SUPPRESSION SYSTEM</t>
  </si>
  <si>
    <t>CHAPTER 9: ACTIVE NETWORKING SYSTEM</t>
  </si>
  <si>
    <t>CHAPTER 10 : PASSIVE NETWORKING SYSTEM</t>
  </si>
  <si>
    <t>PHOTO</t>
  </si>
  <si>
    <t>ITEM</t>
  </si>
  <si>
    <t>SIZE</t>
  </si>
  <si>
    <t>MATERIAL</t>
  </si>
  <si>
    <t>QTY 3rd Flr</t>
  </si>
  <si>
    <t>QTY 2nd Flr</t>
  </si>
  <si>
    <t>TOTAL QTY</t>
  </si>
  <si>
    <t>UNITS</t>
  </si>
  <si>
    <t>UNIT
PRICE (INR)</t>
  </si>
  <si>
    <t>TOTAL
AMOUNT (INR)</t>
  </si>
  <si>
    <t>CHAIRMAN ROOM</t>
  </si>
  <si>
    <t xml:space="preserve">Executive Table
</t>
  </si>
  <si>
    <t>3180*2420*760</t>
  </si>
  <si>
    <t>Wood Veneer</t>
  </si>
  <si>
    <t>L Shaped Executive Table with Rectangular Tabletop in wood veneer &amp; Fixed Side Storage.
Leather Pad at the Tabletop.
Including Multi-Functional Wire Box with 2 Power, 1 VGA, 1 Data, 1 Phone and 1 Wire Hole
DTC Soft-Closing Slide Rail</t>
  </si>
  <si>
    <t>EACH</t>
  </si>
  <si>
    <t>Credenza</t>
  </si>
  <si>
    <t>2000*400*800 (Customize)</t>
  </si>
  <si>
    <t>Credenza with 3 Wooden Doors in wood veneer and Black Shelves</t>
  </si>
  <si>
    <t>Executive Chair</t>
  </si>
  <si>
    <t>740*690*1205</t>
  </si>
  <si>
    <t>PU Leather</t>
  </si>
  <si>
    <t>High Back Executive Chair with PU Leather Finish
Synchronized Tilting Mechanism with 4-Position Locking
Class-3 Chrome Gas Lift
Aluminum Alloy 5-Star Base with Reinforced PU Mute Castors</t>
  </si>
  <si>
    <t xml:space="preserve">Executive Chair
</t>
  </si>
  <si>
    <t>720*690*950</t>
  </si>
  <si>
    <t>Medium Back Executive Chair with PU Leather Finish
Synchronized Tilting Mechanism with 4-Position Locking
Class-3 Chrome Gas Lift
Aluminum Alloy 5-Star Base with Reinforced PU Mute Castors</t>
  </si>
  <si>
    <t xml:space="preserve">3-Seater Sofa
</t>
  </si>
  <si>
    <t>1910*770*830</t>
  </si>
  <si>
    <t>3-Seater Sofa with PU Leather Finish
Solid Wood &amp; Particle Board Inner Frame
Steel Legs</t>
  </si>
  <si>
    <t xml:space="preserve">Armchair
</t>
  </si>
  <si>
    <t>835*750*780</t>
  </si>
  <si>
    <t>Executive Armchair with PU Leather Finish
4-Star Base</t>
  </si>
  <si>
    <t xml:space="preserve">Coffee Table
</t>
  </si>
  <si>
    <t>Ф900*368</t>
  </si>
  <si>
    <t>Lacquer</t>
  </si>
  <si>
    <t>Round Coffee Table with Lacquer Finish Tabletop &amp; Dark Grey Steel Base</t>
  </si>
  <si>
    <t>Ф500*418</t>
  </si>
  <si>
    <t xml:space="preserve">TV Console
Credenza
</t>
  </si>
  <si>
    <t>2050*400*765</t>
  </si>
  <si>
    <t>Credenza with 3 Wooden Door in the Center and 2 Open Glass Shelves at Side</t>
  </si>
  <si>
    <t xml:space="preserve">Rest Room
3-Seater Sofa
</t>
  </si>
  <si>
    <t>1880*870*820</t>
  </si>
  <si>
    <t xml:space="preserve">Rest Room
Coffee Table
</t>
  </si>
  <si>
    <t>500*500*418</t>
  </si>
  <si>
    <t>Square Coffee Table with Lacquer Finish Tabletop &amp; Dark Grey Steel Base</t>
  </si>
  <si>
    <t>CHAIRMAN MEETING ROOM</t>
  </si>
  <si>
    <t xml:space="preserve">Meeting Table
</t>
  </si>
  <si>
    <t>3600*1400*750</t>
  </si>
  <si>
    <t>Rectangular Meeting Table with Wood Veneer Tabletop &amp; Wooden Base
Including 2 Power Sockets and 2 Data Sockets
Midium Leg as Cable Riser</t>
  </si>
  <si>
    <t xml:space="preserve">Credenza
</t>
  </si>
  <si>
    <t>1400*400*910</t>
  </si>
  <si>
    <t>Credenza with 3 Wooden Doors</t>
  </si>
  <si>
    <t>Manager Table</t>
  </si>
  <si>
    <t>1800*1300*750</t>
  </si>
  <si>
    <t>Melamine</t>
  </si>
  <si>
    <t xml:space="preserve">L Shaped Manager Table with Fixed Side Storage 
A Shaped White Steel Pipe Legs, Silver Aluminum Allloy Cover.
Including Modesty Panel </t>
  </si>
  <si>
    <t>High Back Chair</t>
  </si>
  <si>
    <t>640*680*1200</t>
  </si>
  <si>
    <t>Mesh Back
Fabric Seat</t>
  </si>
  <si>
    <t>High Back Chair with Mesh Back &amp; Fabric Seat
Adjustable Headrest
Black PA Back Frame
Adjustbale Lumbar Support with PU Soft Surface
3D Adjustable Armrest with PU Soft Surface
Synchronized Tiliting &amp; Auto Tension Control Mechanism with 4-Position Locking
Seat Sliding Function
Black Nylon 5-Star Base with Nylon Castors</t>
  </si>
  <si>
    <t>Midium Back Chair</t>
  </si>
  <si>
    <t>640*670*980</t>
  </si>
  <si>
    <t>Middle Back Chair with Mesh Back &amp; Fabric Seat
Black PA Back Frame
Adjustbale Lumbar Support with PU Soft Surface
Height Adjustable Armrest with PU Soft Surface
Synchronized Tiliting Mechanism with 3-Position Locking
Black Nylon 5-Star Base with Nylon Castors</t>
  </si>
  <si>
    <t>EXECUTIVE ASSISTANT</t>
  </si>
  <si>
    <t>Workstation</t>
  </si>
  <si>
    <t>1200*600*750</t>
  </si>
  <si>
    <t>U Shape Board Room Table</t>
  </si>
  <si>
    <t>Overall Size 7200*2400*750</t>
  </si>
  <si>
    <t>Veneer</t>
  </si>
  <si>
    <t>U Shaper Meeting Table with Wood Veneer Tabletop &amp; Wooden Base
Including Flip Wire Box with 4 Power Sockets and 2 Data Sockets, with Cable Riser.</t>
  </si>
  <si>
    <t>690*740*1025</t>
  </si>
  <si>
    <t>Medium Back Executive Chair with PU Leather Finish
Synchronized Tilting Mechanism Single Locking
Class-3 Gas Lift
Aluminum Alloy 5-Star Base with Reinforced PU Mute Castors</t>
  </si>
  <si>
    <t xml:space="preserve">Visitor Chair
</t>
  </si>
  <si>
    <t>600*700*850</t>
  </si>
  <si>
    <t>Medium Back Executive Visitor Chair with PU Leather Finish
Class-3 Gas Lift
Aluminum Alloy Base</t>
  </si>
  <si>
    <t>Executive Table</t>
  </si>
  <si>
    <t>2400*2050*760</t>
  </si>
  <si>
    <t>L Shaped Executive,Fixed Side Storage
Including Wireless socket  with 3 Power, 1 Data, 1 HDMI.
2 Power and 1 Data sockets inside the CPU storage
With Smart Finger Print Lock, DTC Slide Rail, Blum Hinges
Including Modesty Panel</t>
  </si>
  <si>
    <t>2400*400*900</t>
  </si>
  <si>
    <t>Credenza with 4 Wooden Doors and Shelves
Glass Shelves in the Middle</t>
  </si>
  <si>
    <t>TV Console</t>
  </si>
  <si>
    <t>2400*550*960</t>
  </si>
  <si>
    <t>Coffee Table with Black  Glass in the Middle
DTC Slide Rail</t>
  </si>
  <si>
    <t>650*740*1205</t>
  </si>
  <si>
    <t>High Back Executive Chair with PU Leather Finish
Donati Synchronized Tilting Mechanism with 4-Position Locking
Class-3 Gas Lift
Aluminum Alloy 5-Star Base with Reinforced PU Mute Castors</t>
  </si>
  <si>
    <t xml:space="preserve">Single-Seater Sofa
</t>
  </si>
  <si>
    <t>750*730*730</t>
  </si>
  <si>
    <t>PVC Leather</t>
  </si>
  <si>
    <t>Single-Seater Sofa with PVC Leather Finish
Solid Wood &amp; Particle Board Inner Frame
Grey Solid Wood Legs</t>
  </si>
  <si>
    <t>1360*700*400</t>
  </si>
  <si>
    <t>Rectangular Coffee Table with Wood Veneer Tabletop &amp; Dark Grey Steel Legs</t>
  </si>
  <si>
    <t xml:space="preserve">Tea Table
</t>
  </si>
  <si>
    <t>1500*800*700 (Customized)</t>
  </si>
  <si>
    <t>Chinese Tea Table with Wood Veneer Tabletop &amp; Marble Tray at the Center
Painting Wooden Basement</t>
  </si>
  <si>
    <t>1930*720*780</t>
  </si>
  <si>
    <t>3-Seater Sofa with PVC Leather Finish
Solid Wood &amp; Particle Board Inner Frame
Steel Legs</t>
  </si>
  <si>
    <t>Coffee Table</t>
  </si>
  <si>
    <t>600*600*450</t>
  </si>
  <si>
    <t>Square Coffee Table with Thick Wood Veneer Tabletop &amp; Dark Grey Steel Base</t>
  </si>
  <si>
    <t>2500*2000*750</t>
  </si>
  <si>
    <t>L Shaped Executive Table with Wood Legs &amp; Fixed Side Storage
Including Flip Cover,2 Power,1 Data Sockets, DTC Slide Rail, DTC Hinge</t>
  </si>
  <si>
    <t xml:space="preserve">Meeting Cabinet
</t>
  </si>
  <si>
    <t>2000*438*905 (Customize)</t>
  </si>
  <si>
    <t>Meeting Cabinet with Melamine Finish
Without Lock
Including Hidden Drawer</t>
  </si>
  <si>
    <t xml:space="preserve"> TV Credenza</t>
  </si>
  <si>
    <t>2200*450*900</t>
  </si>
  <si>
    <t>Credenza with Aluminum Frame Glass Door
Including Damping Hinge, DTC Slide Rail</t>
  </si>
  <si>
    <t>640*680*1170</t>
  </si>
  <si>
    <t>High Back Executive Chair with Aluminum Alloy Design and Steel Support
PU Leather Back &amp; Seater
3D Armrest with PU Surface
Synchronized Tiliting &amp; Mechanism with Single Position Locking
Class-3 Gas Lift
Chrome 5-Star Base with Reinforced Nylon Castors</t>
  </si>
  <si>
    <t>Medium Back Chair</t>
  </si>
  <si>
    <t>590*680*1000</t>
  </si>
  <si>
    <t>Medium Back Chair with Aluminum Alloy Design and Steel Support
PU Leather Back &amp; Seater
3D Armrest with PU Surface
Synchronized Tiliting &amp; Mechanism with Single Position Locking
Class-3 Gas Lift
Chrome 5-Star Base with Reinforced Nylon Castors</t>
  </si>
  <si>
    <t>2-Seater Sofa</t>
  </si>
  <si>
    <t>1350*780*790</t>
  </si>
  <si>
    <t>2-Seater Sofa with PU Leather Finish
Solid Wood &amp; Particle Board Inner Frame
Dark Grey Steel Legs</t>
  </si>
  <si>
    <t>600*600*400</t>
  </si>
  <si>
    <t>Square Coffee Table with Wood Veneer Tabletop &amp; Dark Grey Steel Legs</t>
  </si>
  <si>
    <t>1600*1300*750</t>
  </si>
  <si>
    <t>Swivel Door Storage</t>
  </si>
  <si>
    <t>700*400*750
 (Customize)</t>
  </si>
  <si>
    <t>Low Height Storage with Swivel Doors
ABS Handles
Including Lock</t>
  </si>
  <si>
    <t xml:space="preserve">MEETING ROOM FURNITURE </t>
  </si>
  <si>
    <t>Meeting Table</t>
  </si>
  <si>
    <t>2400*1200*750</t>
  </si>
  <si>
    <t>Meeting Table with Wooden Tabletop &amp; Steel Legs
A Shaped White Steel Pipe Legs, Silver Aluminum Allloy Cover.
Double Side Flip Cover</t>
  </si>
  <si>
    <t>3600*1200*750</t>
  </si>
  <si>
    <t>Meeting Table with Wooden Tabletop &amp; Steel Legs
A Shaped White Steel Pipe Legs, Silver Aluminum Allloy Cover.
2 Double Side Flip Cover at 2 Ends
Medium Leg as Cable Riser</t>
  </si>
  <si>
    <t>2000*1000*750</t>
  </si>
  <si>
    <t>Meeting Table with Wooden Tabletop &amp; Steel Legs
A Shaped White Steel Pipe Legs, Silver Aluminum Allloy Cover.
Flip Cover included</t>
  </si>
  <si>
    <t>3000*1200*750</t>
  </si>
  <si>
    <t>1500*438*905</t>
  </si>
  <si>
    <t xml:space="preserve">WORKSTATIONS AREA FURNITURE </t>
  </si>
  <si>
    <t>1500*1500*750</t>
  </si>
  <si>
    <t>AUDITOR ROOM / MAIL-DISPATCH ROOM</t>
  </si>
  <si>
    <t xml:space="preserve">Swivel Door Storage
</t>
  </si>
  <si>
    <t>800*400*1100</t>
  </si>
  <si>
    <t>Medium Height Storage with Swivel Doors
ABS Handles
Including Lock</t>
  </si>
  <si>
    <t>2000*600*750 (Customised)</t>
  </si>
  <si>
    <t>OPEN LIBRARY AREA / BREAKOUT AREA</t>
  </si>
  <si>
    <t>700*710*770</t>
  </si>
  <si>
    <t>Armchair with PU Leather Finish
Solid Wood &amp; Particle Board Inner Frame
Steel Legs</t>
  </si>
  <si>
    <t>Ø872*400</t>
  </si>
  <si>
    <t>Round Coffee Table with Lacquer Finish Tabletop &amp; Chrome Legs</t>
  </si>
  <si>
    <t>900*900*750</t>
  </si>
  <si>
    <t>Square Table with Melamine Tabletop &amp; Aluminum Base</t>
  </si>
  <si>
    <t xml:space="preserve">Cafeteria Chair
</t>
  </si>
  <si>
    <t>545*645*810</t>
  </si>
  <si>
    <t>ABS</t>
  </si>
  <si>
    <t>Cafeteria Chair with ABS Body
Solid Wood Legs</t>
  </si>
  <si>
    <t>Dining Table</t>
  </si>
  <si>
    <t>1800*900*743</t>
  </si>
  <si>
    <t>Dingle Table with Steel Leg
18mm Thickness Melamine Desktop</t>
  </si>
  <si>
    <t>530*530*855</t>
  </si>
  <si>
    <t>PP</t>
  </si>
  <si>
    <t>Cafeteria Chair with PP Body
4 Legs with Chrome Finish</t>
  </si>
  <si>
    <t>MULTIPURPOSE HALL</t>
  </si>
  <si>
    <t>1900*770*770</t>
  </si>
  <si>
    <t xml:space="preserve">2-Seater Sofa
</t>
  </si>
  <si>
    <t>1350*770*770</t>
  </si>
  <si>
    <t>2-Seater Sofa with PU Leather Finish
Solid Wood &amp; Particle Board Inner Frame
Steel Legs</t>
  </si>
  <si>
    <t>880*770*770</t>
  </si>
  <si>
    <t>Single-Seater Sofa with PU Leather Finish
Solid Wood &amp; Particle Board Inner Frame
Steel Legs</t>
  </si>
  <si>
    <t>1200*600*400</t>
  </si>
  <si>
    <t>Rectangular Coffee Table with Thick Wood Veneer Tabletop &amp; Dark Grey Steel Base</t>
  </si>
  <si>
    <t>Square Coffee Table with Thick Melamine Tabletop &amp; Dark Grey Steel Base</t>
  </si>
  <si>
    <t>Compactor</t>
  </si>
  <si>
    <t>Single Face Fixed (SFF) : 1830W x 457D x 2080HT. MM (CD-2)</t>
  </si>
  <si>
    <t>Single Face Movable (SFM) : 1830W x 457D x 2080HT. MM (CD-2)</t>
  </si>
  <si>
    <t>Double Face Movable (DFM) : 1830W x 914D x 2080HT. MM (CD-2)</t>
  </si>
  <si>
    <t>DOCTOR ROOM</t>
  </si>
  <si>
    <t>Bed</t>
  </si>
  <si>
    <t>1800*900*400</t>
  </si>
  <si>
    <t>Providing &amp; Placing of Single Bed (BOX TYPE) (Without Mattress) as per photograph.Bed Size - W1880-1885 x D965-970 x H800(bed ht. 400)mm made of best quality 25MM pre laminated particle board in frame &amp; design. Bed ht. 400mm from FootBoard Side. Head side board ht 800mm. Bed seat is made up from 12-15mm BWP plywood with lipping on all edges, fixed with Piano hinges.12mm inner space for Mattress support from Bed Ply to SideBoard top edge. There shall be a Handle for Opening bed. Bed inner metal structure is made of 50 x 50mm, Support Frame beam is made of 50 x 50mm with 9mm thk PLY.Stainless Steel Finish Piano Hinges Size :- 1/2"x 3/4". All Hardware is of Ebco make.</t>
  </si>
  <si>
    <t>BOOK SHELF FOR DIRECTOR CABINS</t>
  </si>
  <si>
    <t xml:space="preserve">File Cabinet
</t>
  </si>
  <si>
    <t>800+800*400*1800</t>
  </si>
  <si>
    <t xml:space="preserve">File Cabinet with 2 Wooden Doors with Lock Below
ABS Handles
</t>
  </si>
  <si>
    <t>800*400*750</t>
  </si>
  <si>
    <t>COAT HANGERS</t>
  </si>
  <si>
    <t>Coat Hanger For CMD</t>
  </si>
  <si>
    <t>Wooden Coat Hanger</t>
  </si>
  <si>
    <t xml:space="preserve">Coat Hanger For  Directors cabin </t>
  </si>
  <si>
    <t>Wooden Coat hanger with metal rod</t>
  </si>
  <si>
    <t>Coat Hanger For  AGM</t>
  </si>
  <si>
    <t>Metal coat hanger</t>
  </si>
  <si>
    <t>Coat Hanger For  GM</t>
  </si>
  <si>
    <t>Supply and Placing of Rectangular Planter (48" x 15")
Providing and placing rectangular planters of size 48" x 15", made from high-quality, durable material, suitable for indoor use. The planter shall include the specified indoor plant as per the approved sample and client’s direction. The installation shall be completed with proper placement, alignment, and finishing to enhance the aesthetic appeal of the space.
Complete as per approved sample and directions of the Engineer-in-Charge.
Base Rate: ₹4,300/- per piece.</t>
  </si>
  <si>
    <t>Providing and placing round planter of 48" height, made from high-quality, durable material, suitable for indoor use. The planter shall include the specified indoor plant as per the approved sample and client’s direction. The installation shall be carried out with proper placement, alignment, and finishing to ensure aesthetic enhancement.
Complete as per approved sample and directions of the Engineer-in-Charge
Base Rate: ₹5500/- per piece.</t>
  </si>
  <si>
    <t>13.12</t>
  </si>
  <si>
    <t>DAYLIGHT EFFECT SKYLIGHT FOR BOARD ROOM</t>
  </si>
  <si>
    <t>panel</t>
  </si>
  <si>
    <t>Bryophyta Wall (Moss)  on the outer elevation of  Reception wall</t>
  </si>
  <si>
    <t xml:space="preserve"> Green Wall : Structural MS work riveted, bolted &amp; welded in built up sections, trusses &amp; framed work, including cutting, hoisting, fixing in position &amp; applying a primimg coat &amp; painting with synthetic enamel paint all complete. Including plant ,planters substructure piping recirculation pumps etc complete.</t>
  </si>
  <si>
    <t>FURNITURE</t>
  </si>
  <si>
    <t>Providing and laying 18 mm thick, machine-cut, machine-polished Italian Marble (Statuario or equivalent) of approved shade and pattern as per drawings, on 25–30 mm thick cement mortar 1:6 bed. The surface shall be prepared properly, and neat white cement float shall be applied before placing the marble. Joints shall be grouted with neat white cement paste with pigment additives to match the marble shade.
The flooring shall be finished with tin oxide polishing and cleaning, including necessary chipping and leveling of the existing floor as required. A plastic sheet and an 18 mm thick POP protective cover shall be laid over the flooring for protection until handover. The rate shall also include the chemical treatment using an approved AQUA SEALANT on the surface, as per the directions of the Engineer-in-Charge.
Base Rate: ₹14,000/sqm</t>
  </si>
  <si>
    <t>Providing and laying 18 mm thick, machine-cut, machine-polished Italian Marble (Bulgari Grey or equivalent) of approved sample and shade in a pattern (two colors) as per drawings, on 25–30 mm thick cement mortar 1:6 bed. The surface shall be prepared properly, and neat white cement float shall be applied before placing the marble. Joints shall be grouted with neat white cement paste with pigment additives to match the marble shade.
The flooring shall be finished with tin oxide polishing and cleaning, including necessary chipping and leveling of the existing floor as required. A plastic sheet and an 18 mm thick POP protective cover shall be laid over the flooring for protection until handover. The rate shall also include the chemical treatment using an approved AQUA SEALANT on the surface, as per the directions of the Engineer-in-Charge.
Base Rate: ₹7,000/sqm</t>
  </si>
  <si>
    <t>Self leveling compound</t>
  </si>
  <si>
    <t>Providing and fixing C-channel profile made of stainless steel with a PVDF (Polyvinylidene Fluoride) coating for enhanced durability, corrosion resistance, and aesthetic appeal. The profile shall have a thickness ranging from 10mm to 12mm, as per approved design and specifications.
The installation shall be carried out using appropriate fasteners, adhesives, or mechanical fixing systems to ensure a secure and precise alignment. The PVDF coating shall conform to ASTM D 4587 / AAMA 2605 standards for superior weather resistance, UV protection, and long-term performance.
The work shall be executed as per architectural drawings and the instructions of the Engineer-in-Charge, ensuring a seamless and high-quality finish. The quoted rates shall include all materials, labour, tools, cutting, surface preparation, transportation, and installation to complete the work as specified.
Base Rate: Rs. 560 per meter</t>
  </si>
  <si>
    <r>
      <rPr>
        <b/>
        <sz val="12"/>
        <color theme="1"/>
        <rFont val="Arial"/>
        <family val="2"/>
      </rPr>
      <t xml:space="preserve">Providing &amp; Fixing of </t>
    </r>
    <r>
      <rPr>
        <sz val="12"/>
        <color theme="1"/>
        <rFont val="Arial"/>
        <family val="2"/>
      </rPr>
      <t xml:space="preserve">The Techzone (Module TZ2) ceiling system has a ceiling module of 1200x1200 and the on centre spacing between two adjacent technical zones is 1200 mm. The Techzone orientation is such that the main runners run parallel to the technical zone and hence making this layout compatible with continuous lighting fixtures or Air diffusers. Dune max field panel is of size 600x1050x20mm mm. The 150mm wide technical zone formed is where the technical elements like lighting fixtures &amp; air diffusers would be installed. Where there are no technical elements the technical zone would be covered by using Dune max or Metal Technical Panels of size 1200mm x150mm in conjunction with a special 150mm long cross tee. The Dune panels should have Humidity Resistance (RH) of 99, NRC 0.7, Light Reflectance ≥85%, Thermal Conductivity k = 0.052 - 0.057 w/m K, Colour White, Fire Performance UK Class 0 / Class 1 (BS 476 pt - 6 &amp;7), suitable for Green Building application, with Recycled content of 63%. 
The panels shall be laid on  Suprafine 38 with 15 mm wide T - section flanges colour white having rotary stitching on all T sections i.e. the Main Runner &amp; 1200 mm Cross Tees with a web height of 38mm. The T Sections have a Galvanizing of 90 grams per M2 with pull out strength of minimum 100 Kgs and need to be installed with suspension system of approved make. </t>
    </r>
  </si>
  <si>
    <r>
      <t>Supply &amp; Installation of vertical</t>
    </r>
    <r>
      <rPr>
        <b/>
        <sz val="12"/>
        <color rgb="FF000000"/>
        <rFont val="Arial"/>
        <family val="2"/>
      </rPr>
      <t xml:space="preserve"> linear baffle ceiling made out of Aluminium extrusion</t>
    </r>
    <r>
      <rPr>
        <sz val="12"/>
        <color rgb="FF000000"/>
        <rFont val="Arial"/>
        <family val="2"/>
      </rPr>
      <t>. The baffle units shall be in size of 100mmx25mmx3000mmx1.2mm (thk),non-perforated Aluminium. All Baffles to be provided with end cap. The ceiling baffle units shall be installed at distance of 125 to 150mm c/c. The baffle units are then attached to C-channel carriers spaced at 1200mm c.c. The C-channel carriers are then cross connected to perforated L- angle primary grid and suspended with M6 threaded rod hangers spaced 1200mm c.c.  Base Rate Rs.5000/- sqm</t>
    </r>
  </si>
  <si>
    <r>
      <t>Supply &amp; Installation of vertical</t>
    </r>
    <r>
      <rPr>
        <b/>
        <sz val="12"/>
        <color rgb="FF000000"/>
        <rFont val="Arial"/>
        <family val="2"/>
      </rPr>
      <t xml:space="preserve"> linear baffle ceiling made out of UPVC</t>
    </r>
    <r>
      <rPr>
        <sz val="12"/>
        <color rgb="FF000000"/>
        <rFont val="Arial"/>
        <family val="2"/>
      </rPr>
      <t>. The baffle units shall be in size of 150mmx50mm (thk), . All Baffles to be provided with end cap. The ceiling baffle units shall be installed at distance of 125 to 150mm c/c. The baffle units are then attached to C-channel carriers spaced at 1200mm c.c. The C-channel carriers are then cross connected to perforated L- angle primary grid and suspended with M6 threaded rod hangers spaced 1200mm c.c.  Base Rate Rs.4350/- sqm</t>
    </r>
  </si>
  <si>
    <r>
      <rPr>
        <b/>
        <sz val="12"/>
        <color rgb="FF000000"/>
        <rFont val="Arial"/>
        <family val="2"/>
      </rPr>
      <t>Providing &amp; Fixing of  Wood finish  perforeted acoustic ceiling tile 600x600 mm.,</t>
    </r>
    <r>
      <rPr>
        <sz val="12"/>
        <color rgb="FF000000"/>
        <rFont val="Arial"/>
        <family val="2"/>
      </rPr>
      <t xml:space="preserve"> finished Suspended Ceiling System with Woodworks Microlook edge tiles with  15mm Suprafine 43 exposed grid. 
The Tile in RG3003 (RG3) perforations with approved laminate (Portland Maple, Sea Beech, Siam Wood &amp; Mystique Walnut) finish would have an NRC of 0.42, Humidity Resistance (RH) of 70% in module size of 600mm x 600mm x 18mm and density of 725 Kgs/M3. 
The grid should be of “approved” make with 15mm wide T - section flanges color white/black having rotary stitching on all T sections i.e. the Main Runner, 600 mm &amp; 600 mm Cross Tees with a web height of 43mm and a load carrying capacity of 15.5 Kgs/M2. The T Sections have a Galvanizing of 90 grams per M2 and pullout strength of 100kg. Suspension system for grid to be of Approved make. armstrong , Ecotone, UNIDUS.</t>
    </r>
  </si>
  <si>
    <r>
      <t>Providing &amp; Installation of 120 min. fire rated approved Make steel fire rated Glazed Fire door (Single &amp; Double Leaf type) as per drawing of 120 minutes fire rating duly tested and certified from international test house .The Shutter is fabricated with 1.6mm thick galvanized steel sheet with infill of fire rated properitory insulation filler with lock seam joints at stile edges and internal
reinforcement at top, bottom and stile edges for strength for its stability and integrity of the
fire door. The door frames are manufactured from 1.6mm thick galvanized steel sheet
pressed form to single rebate profile of section 60x35mm / 60x50mm. The shutter is
having a profile as Top Rail and Vertical Styles as 60x60mm and Bottom Rali as
110x60mm. provided with GI beading of suitable size made out of 2mm thick GI sheet.
The Shuter is provided with SS Ball Bearing hinges of Size 100x89x3mm of Dorma Make.
The Door is provided with Mortice Sash lock Model
No. 952 of Dorma Make, SS Flush Bolt 600MM Long of Dorma Make, Door Closer</t>
    </r>
    <r>
      <rPr>
        <b/>
        <sz val="12"/>
        <rFont val="Arial"/>
        <family val="2"/>
      </rPr>
      <t xml:space="preserve">  TS - 93 B/G EN 2-5, </t>
    </r>
    <r>
      <rPr>
        <sz val="12"/>
        <rFont val="Arial"/>
        <family val="2"/>
      </rPr>
      <t>Anchor Fastners Of Hilti/Ripple Make.
The door frames and door shutters are finished with Powder Coating. Provisions for fixing
all fixtures shall be built in on the doors prior to the supply. The door shuter is
provided with Fire rated Glass of 120 min. fire rating. The Glass should be of
"SAINTGOBAIN CONTRAFLAME DOORLITE " 11mm thick Clear, 120 minute Rated (
E120) Non Wired, Toughened Glass tested in accordance to EN 1634. The Glass should
be compliant to Class A Category of Impact Resistance to BS 6206:1981 Safety Glazing
Material. The Glass should have a Light Transmission ratio of approx 87% accoridng to
EN 410 standards. National / International Testing Certificatins from reputed Labs would
be acceptable for the Glazing System.</t>
    </r>
  </si>
  <si>
    <r>
      <t xml:space="preserve">Test &amp; Standards : </t>
    </r>
    <r>
      <rPr>
        <sz val="12"/>
        <rFont val="Arial"/>
        <family val="2"/>
      </rPr>
      <t>Along with all material test the complete system along with the framing should be tested in accordance with the criteria of BS 476: part 22 and AS 1530 part 4. For impact strength, the glass meets the requirements of BS 6206.</t>
    </r>
  </si>
  <si>
    <t>SUB TOTAL-MODULAR PARTITION &amp; DOOR WORK</t>
  </si>
  <si>
    <r>
      <t xml:space="preserve">Supplying and fixing of  </t>
    </r>
    <r>
      <rPr>
        <sz val="12"/>
        <rFont val="Arial"/>
        <family val="2"/>
      </rPr>
      <t xml:space="preserve">Room Signages in imp.aluminum profile with 3 mm acrylic pictograph printed on canvas </t>
    </r>
    <r>
      <rPr>
        <b/>
        <sz val="12"/>
        <rFont val="Arial"/>
        <family val="2"/>
      </rPr>
      <t>(Room Names) - Include braile letterings Size as per design maximum  12"x4".</t>
    </r>
  </si>
  <si>
    <r>
      <t xml:space="preserve">Supplying and fixing of  </t>
    </r>
    <r>
      <rPr>
        <sz val="12"/>
        <rFont val="Arial"/>
        <family val="2"/>
      </rPr>
      <t xml:space="preserve">Room Signages in imp.aluminum profile with 3 mm acrylic  impregnated on rubber acrylic </t>
    </r>
    <r>
      <rPr>
        <b/>
        <sz val="12"/>
        <rFont val="Arial"/>
        <family val="2"/>
      </rPr>
      <t>(Room Names) - Include braile letterings:room names and graphics as per design  Size is 6"x10".</t>
    </r>
  </si>
  <si>
    <r>
      <t>Supplying and fixing of Restroom</t>
    </r>
    <r>
      <rPr>
        <sz val="12"/>
        <rFont val="Arial"/>
        <family val="2"/>
      </rPr>
      <t xml:space="preserve"> Signages in imp.aluminum profile with 3 mm acrylic  Gents pictograph impregnated on rubber acrylic (Room Names)</t>
    </r>
    <r>
      <rPr>
        <b/>
        <sz val="12"/>
        <rFont val="Arial"/>
        <family val="2"/>
      </rPr>
      <t xml:space="preserve"> - Include braile letterings Size is 6"x10".</t>
    </r>
  </si>
  <si>
    <r>
      <t>Supplying and fixing of Restroom</t>
    </r>
    <r>
      <rPr>
        <sz val="12"/>
        <rFont val="Arial"/>
        <family val="2"/>
      </rPr>
      <t xml:space="preserve"> Signages in imp.aluminum profile with 3 mm acrylic  Ladiespictograph  impregnated on rubber acrylic  (Room Names)</t>
    </r>
    <r>
      <rPr>
        <b/>
        <sz val="12"/>
        <rFont val="Arial"/>
        <family val="2"/>
      </rPr>
      <t xml:space="preserve"> - Include braile letterings Size is 6"x10".</t>
    </r>
  </si>
  <si>
    <r>
      <t>Floor Signae type - 2  -</t>
    </r>
    <r>
      <rPr>
        <sz val="12"/>
        <rFont val="Arial"/>
        <family val="2"/>
      </rPr>
      <t xml:space="preserve"> 4mm thk. Acryllic cut letters 178mm high, painted to app. Color &amp; logo with aluminium - SS back with through cut letters (Lift Lobby). Include braile letterings </t>
    </r>
  </si>
  <si>
    <r>
      <t xml:space="preserve">Fire Exit ID - 4mm thk. </t>
    </r>
    <r>
      <rPr>
        <sz val="12"/>
        <rFont val="Arial"/>
        <family val="2"/>
      </rPr>
      <t xml:space="preserve">Acrylic base with autoglow vinyl cut letters. 14"x8".Include braile letterings </t>
    </r>
  </si>
  <si>
    <r>
      <t>Fire Extinguisher Signage -</t>
    </r>
    <r>
      <rPr>
        <sz val="12"/>
        <rFont val="Arial"/>
        <family val="2"/>
      </rPr>
      <t>Providing and fixing graphical Triangular signage for fire extinguisher. signage to be made of 3mm thick foam board with edge to edge self adhesive self-luminescent Forex or equivalent vinyl stuck on it. Fix Green vinyl to cover Forex vinyl leaving 6mm border around edges with 'FIRE EXTINGUISHER' letters cut-out. (Note : 'FIRE EXTINGUISHER' letters to be self-luminescent and not the background). 'FIRE EXTINGUISHER' letters height shall be 100mm in HT. 153 X 153</t>
    </r>
  </si>
  <si>
    <r>
      <t xml:space="preserve">Advisory / notice signage - </t>
    </r>
    <r>
      <rPr>
        <sz val="12"/>
        <rFont val="Arial"/>
        <family val="2"/>
      </rPr>
      <t>4mm thk. Acrylic base with autoglow vinyl cut letters. 19"x8"</t>
    </r>
  </si>
  <si>
    <r>
      <rPr>
        <b/>
        <sz val="12"/>
        <color indexed="8"/>
        <rFont val="Arial"/>
        <family val="2"/>
      </rPr>
      <t>Providing and Installation</t>
    </r>
    <r>
      <rPr>
        <sz val="12"/>
        <color indexed="8"/>
        <rFont val="Arial"/>
        <family val="2"/>
      </rPr>
      <t xml:space="preserve"> of Besco by Merino </t>
    </r>
    <r>
      <rPr>
        <b/>
        <sz val="12"/>
        <color indexed="8"/>
        <rFont val="Arial"/>
        <family val="2"/>
      </rPr>
      <t xml:space="preserve">TITAN STANDARD </t>
    </r>
    <r>
      <rPr>
        <sz val="12"/>
        <color indexed="8"/>
        <rFont val="Arial"/>
        <family val="2"/>
      </rPr>
      <t>series cubicles of width and depth as per specifications/ site drawings. Cubicle height to be 1980 mm.</t>
    </r>
  </si>
  <si>
    <r>
      <rPr>
        <b/>
        <sz val="12"/>
        <color indexed="8"/>
        <rFont val="Arial"/>
        <family val="2"/>
      </rPr>
      <t xml:space="preserve">ITEM DESCRIPTION                                                                                                                                      </t>
    </r>
    <r>
      <rPr>
        <sz val="12"/>
        <color indexed="8"/>
        <rFont val="Arial"/>
        <family val="2"/>
      </rPr>
      <t>Made from solid grade compact high pressure laminate as per IS:2046 manufactured under high specific pressure &gt; 5 MPa and temperature &gt;120oC with bunch of kraft papers impregnated with thermosetting phenolic resin and decorative papers made of Alpha cellulose fiber impregnated with thermosetting melamine resin which provide superior scratch, abrasion, heat, chemical, impact, graffiti &amp; moisture resistance along with anti-bacterial properties. Panels have a black core that when machined, presents a distinctive black edge. Panel thickness 12 mm. Design no. as specified by Arch. / Engr. in suede finish. Size of panels to be as per drawing and verified as per site.</t>
    </r>
  </si>
  <si>
    <r>
      <rPr>
        <b/>
        <sz val="12"/>
        <rFont val="Arial"/>
        <family val="2"/>
      </rPr>
      <t xml:space="preserve">HARDWARE &amp; ACCESSORIES                                                                                                                    </t>
    </r>
    <r>
      <rPr>
        <sz val="12"/>
        <rFont val="Arial"/>
        <family val="2"/>
      </rPr>
      <t xml:space="preserve"> 
• Rectangular head frame structure made from Stainless steel grade 304. Surface finish to be brush type. A thin plastic film pasted for surface protection. 
Size to be 55mmx42mmx1.6 mmT. 
Corner joinery section made from Stainless steel grade 304. Surface finish to be brush type. A thin plastic film pasted for surface protection. Size to be 35mmx15mmx0.8 mmT. 
Wall joinery section with hamming profile made from Stainless steel grade 304. Surface finish to be brush type. A thin plastic film pasted for surface protection. Size to be 21mmx16mmx0.8 mmT. 
• Adjustable Palm Design Pedestal Footing of base diameter 64 mm made from Stainless steel grade 316 giving a clearance height of 150 mm. Surface finish to be matt type.
• Spring loaded Butt Hinges made from Stainless steel grade 304. Surface finish to be matt type. Covers to be lacquer coated.
• Conical shape Coat hook with rubber stopper made from Stainless steel grade 304. Surface finish to be matt type.
• Round Door knob diameter 30 mm with grooves for better hand grip made from Stainless steel grade 304. Surface finish to be matt type.
• Rotating Thumb-turn locking system with privacy indicator made from Stainless steel grade 304. Surface finish to be matt type.
• Anti-noise rubber padding of thickness 2 mm and width 10 mm
• Stainless steel grade 304 screws.
• Anti-rotation Nylon polyamide grade-6 expandable wall plugs.
</t>
    </r>
  </si>
  <si>
    <r>
      <rPr>
        <b/>
        <sz val="12"/>
        <rFont val="Arial"/>
        <family val="2"/>
      </rPr>
      <t xml:space="preserve">Titan Std Series Cubicles:  Std Sizes </t>
    </r>
    <r>
      <rPr>
        <sz val="12"/>
        <rFont val="Arial"/>
        <family val="2"/>
      </rPr>
      <t xml:space="preserve">(W x D x H)- 900 mm x 1550 mm x 1980 mm ( Height is including 150 mm gap from bottom) </t>
    </r>
    <r>
      <rPr>
        <b/>
        <sz val="12"/>
        <rFont val="Arial"/>
        <family val="2"/>
      </rPr>
      <t>Door Size- 600 mm</t>
    </r>
  </si>
  <si>
    <r>
      <rPr>
        <b/>
        <sz val="12"/>
        <rFont val="Arial"/>
        <family val="2"/>
      </rPr>
      <t xml:space="preserve">2-BAY COMPACTORS (MECHANICAL DRIVE) </t>
    </r>
    <r>
      <rPr>
        <sz val="12"/>
        <rFont val="Arial"/>
        <family val="2"/>
      </rPr>
      <t xml:space="preserve">
The Knock down storage units shall be powder coated with epoxy polyester powder with approximately overall height of 2080mm. The units shall be arranged in a row with four or five units placed-side by side as per requirement at site. Each unit will be of size 915x457x1980 mm. The body of the module shall be 0.8 mm thick CRCA steel The unit shall be divided into five loading compartments by placing four shelves of 0.8 mm thick CRCA steel. The unit or row of units shall rest on understructure of approximate height 65 mm made up of 3.15 mm thick hot rolled steel sheet which in turn shall rest on set of rails 35 mm high consisting 'J'section 2 mm thick hot rolled sheet and 25 mm square bar, both connected by screws.The rails shall be embedded to properly levelled ground with the help of rawl plug and screw. The configuration shall consist of one single static unit of depth 457 mm, twin mobile drive units of depth 915 mm as required and one last drive of depth' 457 mm. System is provided with centralized locking arrangement on the last unit when all the units are brought together;central lock when operated gets locked with the plate which is welded to the rail and does not allow access to the units. The cost will include all necessary fittings, locks, bolts, screws, painting, powder coating and rails complete.</t>
    </r>
  </si>
  <si>
    <r>
      <t>Supply, fabrication, installation, testing of Interconnecting  refrigerant  copper pipe work with closed cell nitrile rubber tubular insulation between each set of  indoor &amp;  outdoor units as per  specifications, all pip</t>
    </r>
    <r>
      <rPr>
        <sz val="12"/>
        <color theme="1"/>
        <rFont val="Arial"/>
        <family val="2"/>
      </rPr>
      <t>ing inside the room  shall  be properly supported with MS hanger/tie rod .Refer tender specification for detail description</t>
    </r>
  </si>
  <si>
    <r>
      <rPr>
        <b/>
        <sz val="12"/>
        <color rgb="FF222222"/>
        <rFont val="Arial"/>
        <family val="2"/>
      </rPr>
      <t>·         The Carbon Brush and Self Cleaning nickel titanium based Needle Point Bipolar Ionizer must have UL-2998 Certification for Safety against Zero Ozone Emission as per recommendation by ASHRAE.</t>
    </r>
  </si>
  <si>
    <r>
      <rPr>
        <sz val="12"/>
        <color rgb="FF222222"/>
        <rFont val="Arial"/>
        <family val="2"/>
      </rPr>
      <t>·         The Carbon Brush and Self Cleaning nickel titanium based Needle Point Bipolar Ionizer and Tube Based Model Should be tested on UL or Intertek/ETL to prove conformance to UL 867 for electronic devices.</t>
    </r>
  </si>
  <si>
    <t>Back Row Overall Size :- Width 480mm, Depth 580mm, Seat Size : Width 477mm, Depth 377mm, 12mm thick, Seat Height 460mm. Back mould size : Height 467mm, Width 478mm, 12mm thick, Mounted on 64mmx64mmx3mm aluminium glide fitted with MS cold rolled close annealed leg made of 60mmx60mmx2mm MS tube and MS sheet 3mm thick covered with nylon cap. Back of chair made of 12mm thick hot pressed ply with 0.6mm thk Laminates. Foldable seat made of 12mm thick hot pressed ply with 0.6mm thk Laminates. . All steel components are powder coated while aluminium glides are anodized or powder coated.</t>
  </si>
  <si>
    <t xml:space="preserve">Middle Row Overall Size :- Width 480mm, Depth 800mm, Height 770mm, Top- H750mm. Tablet size :- Width 430mm, Depth 315mm, 12mm thick, Seat size :- Width 477mm, Depth 377mm, 12mm thick, Back mould size : Height 467mm, Width 478mm, 12mm thick, Mounted on 64mmx64mmx3mm aluminium glide fitted with MS cold rolled close annealed leg made of 60mmx60mmx2mm MS tube and MS sheet 3mm thick covered with nylon cap. Front of desk &amp; back of chair made of 12mm thick hot pressed ply with 0.6mm thk Laminates. Foldable seat made of 12mm thick hot pressed ply with 0.6mm thk Laminates. Tablet made of 12mm thick postform on MDF board with 0.6mm thk Laminates. Sliding &amp; foldable in specially designed nylon mould accessories fitted on top aluminium glide of 30mmx70mm.All steel components are powder coated while aluminium glides are anodized or powder coated. </t>
  </si>
  <si>
    <t xml:space="preserve">Front Row Overall Size :- W480mm, D405mm, H770mm, Top- H750mm. Tablet size :- W430mm, D315mm, 12mm thick, Front mould size : Height 467mm, Width 478mm, 12mm thick,:- Mounted on 64mmx64mmx3mm aluminium glide fitted with MS cold rolled close annealed leg made of 60mmx60mmx2mm MS tube and MS sheet 3mm thick covered with nylon cap. Front of desk made of hot pressed ply with 0.6mm thk Laminates. Tablet made of 12mm thick postform on MDF board with 0.6mm thk Laminates. Sliding &amp; foldable in specially designed nylon mould accessories fitted on top aluminium glide of 30mmx70mm. All steel components are powder coated while aluminium glides are anodized or powder coated. </t>
  </si>
  <si>
    <t>Middle Row - Desk with Bench (Fixed/ Removable)</t>
  </si>
  <si>
    <t>Back Row- Only Bench (Fixed/ Removable)</t>
  </si>
  <si>
    <r>
      <t xml:space="preserve">Receving ,Handling Fixing ,Testing and Commissioing low flow type two way bib cock and flow restrictor 6 LPM at  3 Bar Pressure  as per approved make complete in all respect as per engineer in the charge. </t>
    </r>
    <r>
      <rPr>
        <b/>
        <sz val="12"/>
        <rFont val="Arial"/>
        <family val="2"/>
      </rPr>
      <t>(Only for EWC.)</t>
    </r>
  </si>
  <si>
    <r>
      <t xml:space="preserve">Receving ,Handling Fixing ,Testing and Commissioing Testing &amp; Commissioning of </t>
    </r>
    <r>
      <rPr>
        <b/>
        <sz val="12"/>
        <rFont val="Arial"/>
        <family val="2"/>
      </rPr>
      <t xml:space="preserve">white vitreous china  wash basin </t>
    </r>
    <r>
      <rPr>
        <sz val="12"/>
        <rFont val="Arial"/>
        <family val="2"/>
      </rPr>
      <t>with CP brass waste assembly, CP cast brass bottle trap with CP extension piece, wall flanges and rubber adapters for waste connection complete including CI/MS brackets and duly painted, wall flange and union complete, including nuts, washers including cutting and making good the walls/ floors wherever required as per direction of Engineer-Incharge:</t>
    </r>
  </si>
  <si>
    <r>
      <t xml:space="preserve">white vitreous </t>
    </r>
    <r>
      <rPr>
        <b/>
        <sz val="12"/>
        <rFont val="Arial"/>
        <family val="2"/>
      </rPr>
      <t xml:space="preserve">rectangular type </t>
    </r>
    <r>
      <rPr>
        <sz val="12"/>
        <rFont val="Arial"/>
        <family val="2"/>
      </rPr>
      <t>wash basin</t>
    </r>
  </si>
  <si>
    <r>
      <t xml:space="preserve">Receving ,Handling Fixing ,Testing and Commissioing Wall Mounted C.P. Brass </t>
    </r>
    <r>
      <rPr>
        <b/>
        <sz val="12"/>
        <rFont val="Arial"/>
        <family val="2"/>
      </rPr>
      <t>single lever Basin Mixer</t>
    </r>
    <r>
      <rPr>
        <sz val="12"/>
        <rFont val="Arial"/>
        <family val="2"/>
      </rPr>
      <t xml:space="preserve"> with swinging casted spout of required size including cutting and making good the wall wherever required.</t>
    </r>
  </si>
  <si>
    <r>
      <t xml:space="preserve">Receving ,Handling Fixing ,Testing and Commissioing </t>
    </r>
    <r>
      <rPr>
        <b/>
        <sz val="12"/>
        <rFont val="Arial"/>
        <family val="2"/>
      </rPr>
      <t>Stainless Steel AISI 304 (18/8) kitchen sink</t>
    </r>
    <r>
      <rPr>
        <sz val="12"/>
        <rFont val="Arial"/>
        <family val="2"/>
      </rPr>
      <t xml:space="preserve"> as per IS: 13983 with C.I. brackets and stainless steel plug 40 mm, including painting of  fittings and brackets,  cutting  and  making  good  the walls wherever required </t>
    </r>
  </si>
  <si>
    <r>
      <t>Receving ,Handling Fixing ,Testing and CommissioingWall Mounted C.P.</t>
    </r>
    <r>
      <rPr>
        <b/>
        <sz val="12"/>
        <rFont val="Arial"/>
        <family val="2"/>
      </rPr>
      <t xml:space="preserve"> </t>
    </r>
    <r>
      <rPr>
        <sz val="12"/>
        <rFont val="Arial"/>
        <family val="2"/>
      </rPr>
      <t xml:space="preserve">Brass </t>
    </r>
    <r>
      <rPr>
        <b/>
        <sz val="12"/>
        <rFont val="Arial"/>
        <family val="2"/>
      </rPr>
      <t xml:space="preserve">Sink Mixer </t>
    </r>
    <r>
      <rPr>
        <sz val="12"/>
        <rFont val="Arial"/>
        <family val="2"/>
      </rPr>
      <t>single hole / single lever with swinging casted spout of required size including cutting and making good the wall wherever required.</t>
    </r>
  </si>
  <si>
    <r>
      <t>Providing and Fixings white vitreous china battery based infrared sensor operated</t>
    </r>
    <r>
      <rPr>
        <b/>
        <sz val="12"/>
        <color indexed="8"/>
        <rFont val="Arial"/>
        <family val="2"/>
      </rPr>
      <t xml:space="preserve"> urinal  having pre &amp; post</t>
    </r>
    <r>
      <rPr>
        <sz val="12"/>
        <color indexed="8"/>
        <rFont val="Arial"/>
        <family val="2"/>
      </rPr>
      <t xml:space="preserve"> flushing with water (250 ml &amp; 500 ml consumption), having water inlet from back side, including waste coupling &amp; bottle trap fixing to wall with suitable brackets all as per manufacturers specification and direction of Engineer-in-charge.</t>
    </r>
  </si>
  <si>
    <r>
      <t xml:space="preserve">Providing and Fixings stone slab with table rubbed, edges rounded and polished,  of  </t>
    </r>
    <r>
      <rPr>
        <b/>
        <sz val="12"/>
        <rFont val="Arial"/>
        <family val="2"/>
      </rPr>
      <t>size  75x50  cm  deep  and  1.8  cm  thick,</t>
    </r>
    <r>
      <rPr>
        <sz val="12"/>
        <rFont val="Arial"/>
        <family val="2"/>
      </rPr>
      <t xml:space="preserve">  fixed  in  </t>
    </r>
    <r>
      <rPr>
        <b/>
        <sz val="12"/>
        <rFont val="Arial"/>
        <family val="2"/>
      </rPr>
      <t>urinal partitions</t>
    </r>
    <r>
      <rPr>
        <sz val="12"/>
        <rFont val="Arial"/>
        <family val="2"/>
      </rPr>
      <t xml:space="preserve"> by cutting a chase of appropriate width with chase cutter and embedding the stone in the chase with epoxy grout or with cement concrete 1:2:4 (1 cement : 2 coarse sand : 4 graded stone aggregate 6 mm nominal size) as per direction of Engineer-in-charge and finished smooth.</t>
    </r>
  </si>
  <si>
    <r>
      <t xml:space="preserve">Receving ,Handling Fixing ,Testing and Commissioing of 15 mm dia </t>
    </r>
    <r>
      <rPr>
        <b/>
        <sz val="12"/>
        <rFont val="Arial"/>
        <family val="2"/>
      </rPr>
      <t xml:space="preserve">C.P. brass  angle valve </t>
    </r>
    <r>
      <rPr>
        <sz val="12"/>
        <rFont val="Arial"/>
        <family val="2"/>
      </rPr>
      <t>of standard design and of approved make conforming to IS:8931 as per manufacturers specification and direction of Engineer-in-charge.</t>
    </r>
  </si>
  <si>
    <r>
      <t xml:space="preserve">Receving ,Handling Fixing ,Testing and Commissioing and Fixings of </t>
    </r>
    <r>
      <rPr>
        <b/>
        <sz val="12"/>
        <rFont val="Arial"/>
        <family val="2"/>
      </rPr>
      <t xml:space="preserve">C.P. brass flexible or 375 mm  </t>
    </r>
    <r>
      <rPr>
        <sz val="12"/>
        <rFont val="Arial"/>
        <family val="2"/>
      </rPr>
      <t xml:space="preserve">with angle valve to tap connection pipe of approved quality as per manufacturers specification and direction of Engineer-in-charge.
</t>
    </r>
  </si>
  <si>
    <r>
      <t xml:space="preserve">Receving ,Handling Fixing ,Testing and Commissioing of </t>
    </r>
    <r>
      <rPr>
        <b/>
        <sz val="12"/>
        <rFont val="Arial"/>
        <family val="2"/>
      </rPr>
      <t>15mm pillar tap</t>
    </r>
    <r>
      <rPr>
        <sz val="12"/>
        <rFont val="Arial"/>
        <family val="2"/>
      </rPr>
      <t xml:space="preserve"> of wash basin  of approved quality and direction of Engineer-in-charge. </t>
    </r>
  </si>
  <si>
    <r>
      <t xml:space="preserve">Supply of 15mm nominal bore  of </t>
    </r>
    <r>
      <rPr>
        <b/>
        <sz val="12"/>
        <rFont val="Arial"/>
        <family val="2"/>
      </rPr>
      <t>C.P. brass bib cock</t>
    </r>
    <r>
      <rPr>
        <sz val="12"/>
        <rFont val="Arial"/>
        <family val="2"/>
      </rPr>
      <t xml:space="preserve"> of approved quality conforming to IS:8931 and direction of Engineer-in-charge. (Assume)</t>
    </r>
  </si>
  <si>
    <r>
      <t xml:space="preserve">Receving ,Handling Fixing ,Testing and Commissioing of </t>
    </r>
    <r>
      <rPr>
        <b/>
        <sz val="12"/>
        <rFont val="Arial"/>
        <family val="2"/>
      </rPr>
      <t>C.P brass toilet paper holder</t>
    </r>
    <r>
      <rPr>
        <sz val="12"/>
        <rFont val="Arial"/>
        <family val="2"/>
      </rPr>
      <t xml:space="preserve"> of approved quality and direction of Engineer-in-charge.</t>
    </r>
  </si>
  <si>
    <r>
      <t xml:space="preserve">Receving ,Handling Fixing ,Testing and Commissioing of </t>
    </r>
    <r>
      <rPr>
        <b/>
        <sz val="12"/>
        <rFont val="Arial"/>
        <family val="2"/>
      </rPr>
      <t xml:space="preserve">Health faucet with 1 m </t>
    </r>
    <r>
      <rPr>
        <sz val="12"/>
        <rFont val="Arial"/>
        <family val="2"/>
      </rPr>
      <t>of C.P. brass flexible pipe and direction of Engineer-in-charge.</t>
    </r>
  </si>
  <si>
    <r>
      <t xml:space="preserve">Receving ,Handling Fixing ,Testing and Commissioing of  </t>
    </r>
    <r>
      <rPr>
        <b/>
        <sz val="12"/>
        <rFont val="Arial"/>
        <family val="2"/>
      </rPr>
      <t>C.P. brass  robe hook</t>
    </r>
    <r>
      <rPr>
        <sz val="12"/>
        <rFont val="Arial"/>
        <family val="2"/>
      </rPr>
      <t xml:space="preserve"> approved quality and direction of Engineer-in-charge.</t>
    </r>
  </si>
  <si>
    <r>
      <t xml:space="preserve">Receving ,Handling Fixing ,Testing and Commissioing of  </t>
    </r>
    <r>
      <rPr>
        <b/>
        <sz val="12"/>
        <rFont val="Arial"/>
        <family val="2"/>
      </rPr>
      <t xml:space="preserve">liquid soap dispenser </t>
    </r>
    <r>
      <rPr>
        <sz val="12"/>
        <rFont val="Arial"/>
        <family val="2"/>
      </rPr>
      <t>with auto sensor suitable for operation with less than 5 pounds of force complete with spout, shank, and fluid bottle complete in all  respects including cutting and making good the walls required.</t>
    </r>
  </si>
  <si>
    <r>
      <t>Receving ,Handling Fixing ,Testing and Commissioing of fully automatic "NO TOUCH" durable &amp; shock proof hand drier of approved make &amp; manufacture suitable to operate on 220 volts, single phase 50 hz, A.C. power supply, 1500 Watt  and directly plugged to power point complete in ABS plastic body having drying time 20-30 seconds complete as per direction of Engineer in Charge.</t>
    </r>
    <r>
      <rPr>
        <b/>
        <sz val="12"/>
        <rFont val="Arial"/>
        <family val="2"/>
      </rPr>
      <t xml:space="preserve"> </t>
    </r>
  </si>
  <si>
    <r>
      <t xml:space="preserve">Capacity: 25 Ltr. </t>
    </r>
    <r>
      <rPr>
        <b/>
        <sz val="12"/>
        <rFont val="Arial"/>
        <family val="2"/>
      </rPr>
      <t>(Only for bath areas)</t>
    </r>
  </si>
  <si>
    <r>
      <t xml:space="preserve">Capacity: 15 Ltr. </t>
    </r>
    <r>
      <rPr>
        <b/>
        <sz val="12"/>
        <rFont val="Arial"/>
        <family val="2"/>
      </rPr>
      <t>(Only for Pantry areas)</t>
    </r>
  </si>
  <si>
    <r>
      <t>Receving ,Handling Fixing ,Testing and Commissioing of C.P. brass</t>
    </r>
    <r>
      <rPr>
        <b/>
        <sz val="12"/>
        <rFont val="Arial"/>
        <family val="2"/>
      </rPr>
      <t xml:space="preserve"> shower assembly </t>
    </r>
    <r>
      <rPr>
        <sz val="12"/>
        <rFont val="Arial"/>
        <family val="2"/>
      </rPr>
      <t>comprising of one no. concealed 2-way Diverter, one no., C.P. bath spout ,  shower rose with arm, complete including cutting and making good the wall wherever required.</t>
    </r>
    <r>
      <rPr>
        <b/>
        <sz val="12"/>
        <rFont val="Arial"/>
        <family val="2"/>
      </rPr>
      <t xml:space="preserve"> </t>
    </r>
  </si>
  <si>
    <r>
      <t>Receving ,Handling Fixing ,Testing and Commissioing of  Chromium Plated towel ring Rectangular shape  with concealed fittings arrangement of  approved quality and colour, of approved brand &amp; manufacture complete as per direction of Engineer in Charge.</t>
    </r>
    <r>
      <rPr>
        <b/>
        <sz val="12"/>
        <rFont val="Arial"/>
        <family val="2"/>
      </rPr>
      <t xml:space="preserve">  </t>
    </r>
  </si>
  <si>
    <r>
      <t>Receving ,Handling Fixing ,Testing and Commissioing of  CP Brass soap Dish Holder having length of 138mm, breadth 102mm, height of 75mm with concealed fitting arrangements, weighing not less than 106 gms.</t>
    </r>
    <r>
      <rPr>
        <b/>
        <sz val="12"/>
        <rFont val="Arial"/>
        <family val="2"/>
      </rPr>
      <t xml:space="preserve"> </t>
    </r>
  </si>
  <si>
    <r>
      <t xml:space="preserve">Providing and Fixings testing and commissioning self contained </t>
    </r>
    <r>
      <rPr>
        <b/>
        <sz val="12"/>
        <color indexed="8"/>
        <rFont val="Arial"/>
        <family val="2"/>
      </rPr>
      <t>pressure type water coolers</t>
    </r>
    <r>
      <rPr>
        <sz val="12"/>
        <color indexed="8"/>
        <rFont val="Arial"/>
        <family val="2"/>
      </rPr>
      <t xml:space="preserve"> suitable for operation on 230 voltage - 10% single phase AC supply   and generally confirming to the requirements of IS :1476/78 having following nominal cooling capacity at an ambient temperature of 30 deg.c and drinking water inlet temperature of 35 deg c and drinking water outlet temperature of 13.5 deg.c  complete with compressor over head protector, thermostat and steel tank.</t>
    </r>
  </si>
  <si>
    <r>
      <t xml:space="preserve">Providing and fixing </t>
    </r>
    <r>
      <rPr>
        <b/>
        <sz val="12"/>
        <rFont val="Arial"/>
        <family val="2"/>
      </rPr>
      <t>uPVC pipes type - B conforming to IS: 13592</t>
    </r>
    <r>
      <rPr>
        <sz val="12"/>
        <rFont val="Arial"/>
        <family val="2"/>
      </rPr>
      <t xml:space="preserve"> for soil, waste and vent pipes including all fittings  rubber ring type (plain or with access door) e.g bends, junctions, cowls, offsets, access pieces, jointing with rubber ring joints with lubricant etc. fixed with clamps to walls with cement concrete 1:2:4 blocks complete in all respects.</t>
    </r>
  </si>
  <si>
    <r>
      <t>Providing and fixing</t>
    </r>
    <r>
      <rPr>
        <b/>
        <sz val="12"/>
        <rFont val="Arial"/>
        <family val="2"/>
      </rPr>
      <t xml:space="preserve"> UPVC inlet hopper with two or three </t>
    </r>
    <r>
      <rPr>
        <sz val="12"/>
        <rFont val="Arial"/>
        <family val="2"/>
      </rPr>
      <t>inlets fittings to receive waste pipes from fixtures waste. The hopper shall be fabricated from 110 mm dia upto 600 mm long upvc pipe complete etc. as per engineer in charge.</t>
    </r>
  </si>
  <si>
    <r>
      <t>Providing and fixing</t>
    </r>
    <r>
      <rPr>
        <b/>
        <sz val="12"/>
        <rFont val="Arial"/>
        <family val="2"/>
      </rPr>
      <t xml:space="preserve"> uPVC 'P' &amp; 'U'  trap of self cleansing design </t>
    </r>
    <r>
      <rPr>
        <sz val="12"/>
        <rFont val="Arial"/>
        <family val="2"/>
      </rPr>
      <t xml:space="preserve"> without vent arm with provision for connecting pvc inlet fittings complete including cost of cutting and making good the walls and floors wherever required.</t>
    </r>
  </si>
  <si>
    <r>
      <t>Providing and fixing</t>
    </r>
    <r>
      <rPr>
        <b/>
        <sz val="12"/>
        <rFont val="Arial"/>
        <family val="2"/>
      </rPr>
      <t xml:space="preserve"> uPVC floor drain</t>
    </r>
    <r>
      <rPr>
        <sz val="12"/>
        <rFont val="Arial"/>
        <family val="2"/>
      </rPr>
      <t xml:space="preserve">  with supporting clamp  ceiling or in sunken portion including cutting and making good the walls and floors  wherever required complete in all respects.</t>
    </r>
  </si>
  <si>
    <r>
      <t xml:space="preserve">Providing &amp; Fixing, Testing &amp; Commissioning of </t>
    </r>
    <r>
      <rPr>
        <b/>
        <sz val="12"/>
        <rFont val="Arial"/>
        <family val="2"/>
      </rPr>
      <t xml:space="preserve">Heavy class S.S. grating </t>
    </r>
    <r>
      <rPr>
        <sz val="12"/>
        <rFont val="Arial"/>
        <family val="2"/>
      </rPr>
      <t>with Cockroach proof SS strainer of approved design including setting in floor with cement mortor to match with floor finish as per architect requirement suitable for waster and FT.</t>
    </r>
  </si>
  <si>
    <r>
      <t xml:space="preserve">Providing and fixing </t>
    </r>
    <r>
      <rPr>
        <b/>
        <sz val="12"/>
        <color indexed="8"/>
        <rFont val="Arial"/>
        <family val="2"/>
      </rPr>
      <t xml:space="preserve">Brass clean out plug </t>
    </r>
    <r>
      <rPr>
        <sz val="12"/>
        <color indexed="8"/>
        <rFont val="Arial"/>
        <family val="2"/>
      </rPr>
      <t>comprising of GI socket caulked to pipe and cast brass plug with suitable inlet key for opening male threaded joint with GI class C  pipe &amp; socket. Including lead caulked complete as required.</t>
    </r>
  </si>
  <si>
    <r>
      <t xml:space="preserve">Providing and fixing </t>
    </r>
    <r>
      <rPr>
        <b/>
        <sz val="12"/>
        <rFont val="Arial"/>
        <family val="2"/>
      </rPr>
      <t xml:space="preserve">M.S structural work fabricated </t>
    </r>
    <r>
      <rPr>
        <sz val="12"/>
        <rFont val="Arial"/>
        <family val="2"/>
      </rPr>
      <t>from standard sections e.g M.S rounds, angles, plates, channels, R.S. joints, GI clamps including cutting to size, drilling, welding, insert plates, dash fasteners of required specification in R.C.C. structural masonry members as directed by Engineer- in- charge including cutting and making good the walls and floors and painting with two coats of enamel paint over primer coat after rubbing and cleaning for pipe supports, clamps, M.S ladder and Manhole tank covers etc. wherever required .</t>
    </r>
  </si>
  <si>
    <r>
      <t xml:space="preserve">Supply, installation, testing and commisioning of </t>
    </r>
    <r>
      <rPr>
        <b/>
        <sz val="12"/>
        <rFont val="Arial"/>
        <family val="2"/>
      </rPr>
      <t xml:space="preserve">potable pump </t>
    </r>
    <r>
      <rPr>
        <sz val="12"/>
        <rFont val="Arial"/>
        <family val="2"/>
      </rPr>
      <t xml:space="preserve">with provision of 2 no. inlet connection and 1 no. pressurized outlet of capacity 5-8m3/hr and 6 mtr. Head with horizontal travel of upto 100m, 400W motor,IP44 rated, 220-240V, 50Hz, sound level not more than 50db, complete in all respect in accordance with th engineer in charge and as per the OEM's recommendation.
</t>
    </r>
  </si>
  <si>
    <r>
      <t xml:space="preserve">Supply, installation, testing and commisioning of </t>
    </r>
    <r>
      <rPr>
        <b/>
        <sz val="12"/>
        <rFont val="Arial"/>
        <family val="2"/>
      </rPr>
      <t xml:space="preserve">potable pump </t>
    </r>
    <r>
      <rPr>
        <sz val="12"/>
        <rFont val="Arial"/>
        <family val="2"/>
      </rPr>
      <t xml:space="preserve">with provision of 2 no. inlet connection and 1 no. pressurized outlet of capacity 2-3m3/hr and 6 mtr. Head with horizontal travel of upto 100m, 400W motor,IP44 rated, 220-240V, 50Hz, sound level not more than 50db, complete in all respect in accordance with th engineer in charge and as per the OEM's recommendation.
</t>
    </r>
  </si>
  <si>
    <r>
      <t xml:space="preserve">Providing and fixing </t>
    </r>
    <r>
      <rPr>
        <b/>
        <sz val="12"/>
        <color indexed="8"/>
        <rFont val="Arial"/>
        <family val="2"/>
      </rPr>
      <t xml:space="preserve">Chlorinated Polyvinyl Chloride (CPVC) </t>
    </r>
    <r>
      <rPr>
        <sz val="12"/>
        <color indexed="8"/>
        <rFont val="Arial"/>
        <family val="2"/>
      </rPr>
      <t>pipes, conforming to IS: 15778:2007 of SDR 11 Grade. having thermal stability for hot &amp; cold water supply, including all CPVC plain &amp; brass threaded fittings, i/c fixing the pipe with clamps at 1.00 m spacing. This includes jointing of pipes &amp; fittings with one step CPVC solvent cement and the cost of cutting chases and making good the same including testing of joints complete as per direction of Engineer in Charge.</t>
    </r>
  </si>
  <si>
    <r>
      <t>Concealed work</t>
    </r>
    <r>
      <rPr>
        <sz val="12"/>
        <color indexed="8"/>
        <rFont val="Arial"/>
        <family val="2"/>
      </rPr>
      <t>, including cutting chases and making good the walls etc.</t>
    </r>
  </si>
  <si>
    <r>
      <t>Providing  and  fixing in position</t>
    </r>
    <r>
      <rPr>
        <b/>
        <sz val="12"/>
        <color indexed="8"/>
        <rFont val="Arial"/>
        <family val="2"/>
      </rPr>
      <t xml:space="preserve"> G.I. pipe and fittings of  heavy class (c) conforming to IS:1239 </t>
    </r>
    <r>
      <rPr>
        <sz val="12"/>
        <color indexed="8"/>
        <rFont val="Arial"/>
        <family val="2"/>
      </rPr>
      <t xml:space="preserve"> </t>
    </r>
    <r>
      <rPr>
        <b/>
        <sz val="12"/>
        <color indexed="8"/>
        <rFont val="Arial"/>
        <family val="2"/>
      </rPr>
      <t>(for  waste pipe from individual fixtures to floor trap / floor drain &amp; vent pipe)</t>
    </r>
    <r>
      <rPr>
        <sz val="12"/>
        <color indexed="8"/>
        <rFont val="Arial"/>
        <family val="2"/>
      </rPr>
      <t xml:space="preserve"> Including fixing at wall / ceiling level supported  by galvanized  clamps  and  hangers etc., cutting chases in wall and filling with 1:1 cement mortar, painting two coats of anti-corrosive bitumastic paint over one coat of primer wapping with one layer of 400 microne sheet and finally one apply one coat of anti-corrosive paint. (For potable pump riser)</t>
    </r>
  </si>
  <si>
    <r>
      <t xml:space="preserve">Providing, Fixing, Testing &amp; Commissioning of </t>
    </r>
    <r>
      <rPr>
        <b/>
        <sz val="12"/>
        <color indexed="8"/>
        <rFont val="Arial"/>
        <family val="2"/>
      </rPr>
      <t>full way lever operated forged brass ball valve</t>
    </r>
    <r>
      <rPr>
        <sz val="12"/>
        <color indexed="8"/>
        <rFont val="Arial"/>
        <family val="2"/>
      </rPr>
      <t xml:space="preserve"> of brass body with forged brass hard chromeplated steel ball tested to a pressure rating of PN 16 with threaded / flanged joints complete with nuts, bolts, gaskets, washers union etc.</t>
    </r>
  </si>
  <si>
    <r>
      <t xml:space="preserve">Providing &amp; fixing C.I </t>
    </r>
    <r>
      <rPr>
        <b/>
        <sz val="12"/>
        <rFont val="Arial"/>
        <family val="2"/>
      </rPr>
      <t xml:space="preserve">butterfly valve </t>
    </r>
    <r>
      <rPr>
        <sz val="12"/>
        <rFont val="Arial"/>
        <family val="2"/>
      </rPr>
      <t>(upto 150mm dia with hand lever operation &amp; above with gear box operation) conforming to IS:13095. Tested to a pressure not less than 16 Kg/Sq.cm. Including rubber gasket, flanges, nuts, bolts, washers &amp; painting complete as required.</t>
    </r>
  </si>
  <si>
    <r>
      <t xml:space="preserve">Supply, Installation, Testing and Commissioning of 100 mm dia Borden type, Stainless Steel dial type </t>
    </r>
    <r>
      <rPr>
        <b/>
        <sz val="10"/>
        <rFont val="Arial"/>
        <family val="2"/>
      </rPr>
      <t>Pressure Gauge</t>
    </r>
    <r>
      <rPr>
        <sz val="10"/>
        <rFont val="Arial"/>
        <family val="2"/>
      </rPr>
      <t xml:space="preserve"> including brass isolation valve and siphon pipe having calibration of 0-16 Kg / cm</t>
    </r>
    <r>
      <rPr>
        <vertAlign val="superscript"/>
        <sz val="10"/>
        <rFont val="Arial"/>
        <family val="2"/>
      </rPr>
      <t>2 .</t>
    </r>
  </si>
  <si>
    <r>
      <t xml:space="preserve">Supplying and Fixing </t>
    </r>
    <r>
      <rPr>
        <b/>
        <sz val="10"/>
        <rFont val="Arial"/>
        <family val="2"/>
      </rPr>
      <t>First Aid Hose Reel</t>
    </r>
    <r>
      <rPr>
        <sz val="10"/>
        <rFont val="Arial"/>
        <family val="2"/>
      </rPr>
      <t>, wall mounting swinging type complete with drum &amp; bracket of MS construction, spray painted in Post office Red, confirming to IS 884/1995 with upto date amendments, complete with the following as required.</t>
    </r>
  </si>
  <si>
    <r>
      <t>Supplying and fixing Stainless Steel</t>
    </r>
    <r>
      <rPr>
        <b/>
        <sz val="10"/>
        <rFont val="Arial"/>
        <family val="2"/>
      </rPr>
      <t xml:space="preserve"> branch pipe</t>
    </r>
    <r>
      <rPr>
        <sz val="10"/>
        <rFont val="Arial"/>
        <family val="2"/>
      </rPr>
      <t xml:space="preserve"> with 20mm dia nozzle conforming to IS:903. suitable for instantaneous connections to hose pipe coupling etc. as required.      </t>
    </r>
  </si>
  <si>
    <r>
      <t>Supplying  and fixing vane type water</t>
    </r>
    <r>
      <rPr>
        <b/>
        <sz val="10"/>
        <rFont val="Arial"/>
        <family val="2"/>
      </rPr>
      <t xml:space="preserve"> flow switch </t>
    </r>
    <r>
      <rPr>
        <sz val="10"/>
        <rFont val="Arial"/>
        <family val="2"/>
      </rPr>
      <t>suitable for installation on 50 mm to 150 mm  dia line for a service  pressure  upto 20 kg/sq. cm. of Potter / System sensor /Angus</t>
    </r>
  </si>
  <si>
    <r>
      <t xml:space="preserve">Providing, Installation, Testing and Commissioning of </t>
    </r>
    <r>
      <rPr>
        <b/>
        <sz val="10"/>
        <rFont val="Arial"/>
        <family val="2"/>
      </rPr>
      <t>Gun Metal / Bronze Ball Valves</t>
    </r>
    <r>
      <rPr>
        <sz val="10"/>
        <rFont val="Arial"/>
        <family val="2"/>
      </rPr>
      <t xml:space="preserve"> screwed ends of following sizes as required. (For sprinkler drain)</t>
    </r>
  </si>
  <si>
    <r>
      <t>Supply of IGBT based micro processor controlled True On line double conversion 3 phase input and 3 phase 415V output</t>
    </r>
    <r>
      <rPr>
        <b/>
        <u/>
        <sz val="12"/>
        <rFont val="Arial"/>
        <family val="2"/>
      </rPr>
      <t xml:space="preserve"> 2x80kVA (0.9PF)</t>
    </r>
    <r>
      <rPr>
        <sz val="12"/>
        <rFont val="Arial"/>
        <family val="2"/>
      </rPr>
      <t xml:space="preserve"> UPS operating in Parallel  configuration</t>
    </r>
    <r>
      <rPr>
        <b/>
        <sz val="12"/>
        <rFont val="Arial"/>
        <family val="2"/>
      </rPr>
      <t xml:space="preserve"> </t>
    </r>
    <r>
      <rPr>
        <b/>
        <u/>
        <sz val="12"/>
        <rFont val="Arial"/>
        <family val="2"/>
      </rPr>
      <t>(N+1)</t>
    </r>
    <r>
      <rPr>
        <sz val="12"/>
        <rFont val="Arial"/>
        <family val="2"/>
      </rPr>
      <t xml:space="preserve"> consisting of  following:</t>
    </r>
  </si>
  <si>
    <r>
      <t>Sealed Maintenance free batteries for</t>
    </r>
    <r>
      <rPr>
        <b/>
        <u/>
        <sz val="12"/>
        <rFont val="Arial"/>
        <family val="2"/>
      </rPr>
      <t xml:space="preserve"> 2x80 kVA</t>
    </r>
    <r>
      <rPr>
        <sz val="12"/>
        <rFont val="Arial"/>
        <family val="2"/>
      </rPr>
      <t xml:space="preserve"> UPS with 2 Nos. Battery Bank of 15 Mins. backup time on each UPS module of 30KVA with inerconnectors, Rack and accessories. Rack shall have shrouds for safety from live battery terminals.</t>
    </r>
  </si>
  <si>
    <r>
      <t>2x80kVA</t>
    </r>
    <r>
      <rPr>
        <b/>
        <sz val="12"/>
        <rFont val="Arial"/>
        <family val="2"/>
      </rPr>
      <t xml:space="preserve"> </t>
    </r>
    <r>
      <rPr>
        <sz val="12"/>
        <rFont val="Arial"/>
        <family val="2"/>
      </rPr>
      <t>UPS described above</t>
    </r>
  </si>
  <si>
    <r>
      <t xml:space="preserve">Supply of IGBT based micro processor controlled True On line double conversion 3 phase input and 3 phase 415V output </t>
    </r>
    <r>
      <rPr>
        <b/>
        <sz val="12"/>
        <rFont val="Arial"/>
        <family val="2"/>
      </rPr>
      <t>2 x60</t>
    </r>
    <r>
      <rPr>
        <sz val="12"/>
        <rFont val="Arial"/>
        <family val="2"/>
      </rPr>
      <t xml:space="preserve"> </t>
    </r>
    <r>
      <rPr>
        <b/>
        <sz val="12"/>
        <rFont val="Arial"/>
        <family val="2"/>
      </rPr>
      <t>K</t>
    </r>
    <r>
      <rPr>
        <b/>
        <u/>
        <sz val="12"/>
        <rFont val="Arial"/>
        <family val="2"/>
      </rPr>
      <t>VA</t>
    </r>
    <r>
      <rPr>
        <b/>
        <sz val="12"/>
        <rFont val="Arial"/>
        <family val="2"/>
      </rPr>
      <t xml:space="preserve"> </t>
    </r>
    <r>
      <rPr>
        <b/>
        <u/>
        <sz val="12"/>
        <rFont val="Arial"/>
        <family val="2"/>
      </rPr>
      <t>(0.9PF)</t>
    </r>
    <r>
      <rPr>
        <sz val="12"/>
        <rFont val="Arial"/>
        <family val="2"/>
      </rPr>
      <t xml:space="preserve"> Parallel Redundant UPS operating in Parallel redundant configuration</t>
    </r>
    <r>
      <rPr>
        <b/>
        <sz val="12"/>
        <rFont val="Arial"/>
        <family val="2"/>
      </rPr>
      <t xml:space="preserve"> </t>
    </r>
    <r>
      <rPr>
        <b/>
        <u/>
        <sz val="12"/>
        <rFont val="Arial"/>
        <family val="2"/>
      </rPr>
      <t>(N+N)</t>
    </r>
    <r>
      <rPr>
        <sz val="12"/>
        <rFont val="Arial"/>
        <family val="2"/>
      </rPr>
      <t xml:space="preserve"> consisting of  following:</t>
    </r>
  </si>
  <si>
    <r>
      <t xml:space="preserve">Sealed Maintenance free batteries for 2 X 60 </t>
    </r>
    <r>
      <rPr>
        <b/>
        <u/>
        <sz val="12"/>
        <rFont val="Arial"/>
        <family val="2"/>
      </rPr>
      <t>kVA</t>
    </r>
    <r>
      <rPr>
        <sz val="12"/>
        <rFont val="Arial"/>
        <family val="2"/>
      </rPr>
      <t xml:space="preserve"> UPS with 20</t>
    </r>
    <r>
      <rPr>
        <u/>
        <sz val="12"/>
        <rFont val="Arial"/>
        <family val="2"/>
      </rPr>
      <t xml:space="preserve"> Mins.</t>
    </r>
    <r>
      <rPr>
        <sz val="12"/>
        <rFont val="Arial"/>
        <family val="2"/>
      </rPr>
      <t xml:space="preserve"> backup time on each UPS module with inerconnectors, Rack and accessories. Rack shall have shrouds for safety from live battery terminals.</t>
    </r>
  </si>
  <si>
    <r>
      <t>2 X60 kVA</t>
    </r>
    <r>
      <rPr>
        <b/>
        <sz val="12"/>
        <rFont val="Arial"/>
        <family val="2"/>
      </rPr>
      <t xml:space="preserve"> </t>
    </r>
    <r>
      <rPr>
        <sz val="12"/>
        <rFont val="Arial"/>
        <family val="2"/>
      </rPr>
      <t>UPS described above</t>
    </r>
  </si>
  <si>
    <r>
      <t>Supply of IGBT based micro processor controlled True On line double conversion 3 phase input and 3 phase 415V output 10</t>
    </r>
    <r>
      <rPr>
        <b/>
        <u/>
        <sz val="12"/>
        <rFont val="Arial"/>
        <family val="2"/>
      </rPr>
      <t xml:space="preserve"> KVA</t>
    </r>
    <r>
      <rPr>
        <sz val="12"/>
        <rFont val="Arial"/>
        <family val="2"/>
      </rPr>
      <t xml:space="preserve"> UPS </t>
    </r>
    <r>
      <rPr>
        <b/>
        <sz val="12"/>
        <rFont val="Arial"/>
        <family val="2"/>
      </rPr>
      <t>(N)</t>
    </r>
    <r>
      <rPr>
        <sz val="12"/>
        <rFont val="Arial"/>
        <family val="2"/>
      </rPr>
      <t xml:space="preserve"> consisting of following:</t>
    </r>
  </si>
  <si>
    <r>
      <t>Sealed maintenance free batteries for 10</t>
    </r>
    <r>
      <rPr>
        <b/>
        <u/>
        <sz val="12"/>
        <rFont val="Arial"/>
        <family val="2"/>
      </rPr>
      <t xml:space="preserve"> KVA</t>
    </r>
    <r>
      <rPr>
        <sz val="12"/>
        <rFont val="Arial"/>
        <family val="2"/>
      </rPr>
      <t xml:space="preserve"> UPS with </t>
    </r>
    <r>
      <rPr>
        <b/>
        <u/>
        <sz val="12"/>
        <rFont val="Arial"/>
        <family val="2"/>
      </rPr>
      <t>90mins</t>
    </r>
    <r>
      <rPr>
        <sz val="12"/>
        <rFont val="Arial"/>
        <family val="2"/>
      </rPr>
      <t>. backup time on UPS module with inerconnectors, Rack and accessories. Rack shall have shrouds for safety from live battery terminals.</t>
    </r>
  </si>
  <si>
    <r>
      <rPr>
        <b/>
        <sz val="12"/>
        <rFont val="Arial"/>
        <family val="2"/>
      </rPr>
      <t xml:space="preserve">10 KVA </t>
    </r>
    <r>
      <rPr>
        <sz val="12"/>
        <rFont val="Arial"/>
        <family val="2"/>
      </rPr>
      <t>UPS described above.</t>
    </r>
  </si>
  <si>
    <r>
      <t xml:space="preserve">All wiring shall be </t>
    </r>
    <r>
      <rPr>
        <b/>
        <u/>
        <sz val="12"/>
        <rFont val="Arial"/>
        <family val="2"/>
      </rPr>
      <t>HR FRLS PVC insulated</t>
    </r>
    <r>
      <rPr>
        <sz val="12"/>
        <rFont val="Arial"/>
        <family val="2"/>
      </rPr>
      <t xml:space="preserve">  unsheathed, flexible, copper conductor, single or multi core as called for.</t>
    </r>
  </si>
  <si>
    <r>
      <t xml:space="preserve">Earth wiring shall also be </t>
    </r>
    <r>
      <rPr>
        <b/>
        <u/>
        <sz val="12"/>
        <rFont val="Arial"/>
        <family val="2"/>
      </rPr>
      <t>HR FRLS PVC insulated,</t>
    </r>
    <r>
      <rPr>
        <sz val="12"/>
        <rFont val="Arial"/>
        <family val="2"/>
      </rPr>
      <t xml:space="preserve">  unsheathed, flexible, copper conductor, single core as called for.</t>
    </r>
  </si>
  <si>
    <r>
      <t xml:space="preserve">The recessed Switches and Socket outlet boxes shall be of </t>
    </r>
    <r>
      <rPr>
        <b/>
        <sz val="12"/>
        <rFont val="Arial"/>
        <family val="2"/>
      </rPr>
      <t xml:space="preserve">1 MM thick pre-galvanized sheet  </t>
    </r>
    <r>
      <rPr>
        <sz val="12"/>
        <rFont val="Arial"/>
        <family val="2"/>
      </rPr>
      <t>and of the same make / manufacturer as of the switches and sockets.  Local make boxes are not to be used.</t>
    </r>
  </si>
  <si>
    <r>
      <rPr>
        <b/>
        <sz val="12"/>
        <rFont val="Arial"/>
        <family val="2"/>
      </rPr>
      <t>GI and MS Conduits shall be of min. 16G thickness</t>
    </r>
    <r>
      <rPr>
        <sz val="12"/>
        <rFont val="Arial"/>
        <family val="2"/>
      </rPr>
      <t>. Metallic conduit work shall be complete with proper threads, check nuts/ lock nuts etc.</t>
    </r>
  </si>
  <si>
    <r>
      <t>Minimum diameter</t>
    </r>
    <r>
      <rPr>
        <sz val="12"/>
        <rFont val="Arial"/>
        <family val="2"/>
      </rPr>
      <t xml:space="preserve"> of the conduit to be used shall be </t>
    </r>
    <r>
      <rPr>
        <b/>
        <u/>
        <sz val="12"/>
        <rFont val="Arial"/>
        <family val="2"/>
      </rPr>
      <t>25mm</t>
    </r>
    <r>
      <rPr>
        <sz val="12"/>
        <rFont val="Arial"/>
        <family val="2"/>
      </rPr>
      <t>.  Conduit less than 25mm dia is not to be used unless otherwise specified.</t>
    </r>
  </si>
  <si>
    <r>
      <t xml:space="preserve">The rates shall include material &amp; labour for necessary length of circuit and point wiring, earth wiring, rigid and flexible conduiting, bends, junction boxes, pull boxes, screws, washers, check nuts, couplers, saddles, hangers supports, GI pull wire, civil work comprising chipping, cutting chases, fixing conduits &amp; making good or surface clamping of conduit work as the case may be, modular switches, socket outlets, Electronic fan regulators surface or recessed outlet boxes as the case may be, ceiling rose, rigid and flexible conduit (PVC / GI/ MS) as may be required, connectors and terminal blocks of proper rating etc. &amp; sleeves etc. </t>
    </r>
    <r>
      <rPr>
        <b/>
        <u/>
        <sz val="12"/>
        <rFont val="Arial"/>
        <family val="2"/>
      </rPr>
      <t>including lugs/ thimbles for terminations</t>
    </r>
    <r>
      <rPr>
        <sz val="12"/>
        <rFont val="Arial"/>
        <family val="2"/>
      </rPr>
      <t>. Fan points wiring shall include switch as well as electronic speed regulator, and fan hook box with fan hook.</t>
    </r>
  </si>
  <si>
    <r>
      <t>CONDUITING</t>
    </r>
    <r>
      <rPr>
        <sz val="12"/>
        <rFont val="Arial"/>
        <family val="2"/>
      </rPr>
      <t xml:space="preserve">:  </t>
    </r>
    <r>
      <rPr>
        <b/>
        <sz val="12"/>
        <rFont val="Arial"/>
        <family val="2"/>
      </rPr>
      <t>MS CONDUITS:</t>
    </r>
  </si>
  <si>
    <r>
      <t>WIRING:</t>
    </r>
    <r>
      <rPr>
        <sz val="12"/>
        <rFont val="Arial"/>
        <family val="2"/>
      </rPr>
      <t xml:space="preserve">  </t>
    </r>
    <r>
      <rPr>
        <b/>
        <sz val="12"/>
        <rFont val="Arial"/>
        <family val="2"/>
      </rPr>
      <t>HR FRLS PVC insulated flexible Copper wires</t>
    </r>
  </si>
  <si>
    <r>
      <t>Light points wiring</t>
    </r>
    <r>
      <rPr>
        <b/>
        <sz val="12"/>
        <rFont val="Arial"/>
        <family val="2"/>
      </rPr>
      <t>:- circuit wiring with 2 x 2.5mm</t>
    </r>
    <r>
      <rPr>
        <b/>
        <vertAlign val="superscript"/>
        <sz val="12"/>
        <rFont val="Arial"/>
        <family val="2"/>
      </rPr>
      <t>2</t>
    </r>
    <r>
      <rPr>
        <b/>
        <sz val="12"/>
        <rFont val="Arial"/>
        <family val="2"/>
      </rPr>
      <t xml:space="preserve"> + 1 x 2.5mm</t>
    </r>
    <r>
      <rPr>
        <b/>
        <vertAlign val="superscript"/>
        <sz val="12"/>
        <rFont val="Arial"/>
        <family val="2"/>
      </rPr>
      <t>2</t>
    </r>
    <r>
      <rPr>
        <b/>
        <sz val="12"/>
        <rFont val="Arial"/>
        <family val="2"/>
      </rPr>
      <t xml:space="preserve"> (Earth) &amp; point wiring with 2 x 2.5mm</t>
    </r>
    <r>
      <rPr>
        <b/>
        <vertAlign val="superscript"/>
        <sz val="12"/>
        <rFont val="Arial"/>
        <family val="2"/>
      </rPr>
      <t xml:space="preserve">2 </t>
    </r>
    <r>
      <rPr>
        <b/>
        <sz val="12"/>
        <rFont val="Arial"/>
        <family val="2"/>
      </rPr>
      <t>+ 1 x 2.5mm</t>
    </r>
    <r>
      <rPr>
        <b/>
        <vertAlign val="superscript"/>
        <sz val="12"/>
        <rFont val="Arial"/>
        <family val="2"/>
      </rPr>
      <t>2</t>
    </r>
    <r>
      <rPr>
        <b/>
        <sz val="12"/>
        <rFont val="Arial"/>
        <family val="2"/>
      </rPr>
      <t xml:space="preserve"> (Earth) in 25mm dia conduit:</t>
    </r>
  </si>
  <si>
    <r>
      <t>Light points wiring:</t>
    </r>
    <r>
      <rPr>
        <sz val="12"/>
        <rFont val="Arial"/>
        <family val="2"/>
      </rPr>
      <t xml:space="preserve"> Circuit wiring with 2 x 2.5mm</t>
    </r>
    <r>
      <rPr>
        <vertAlign val="superscript"/>
        <sz val="12"/>
        <rFont val="Arial"/>
        <family val="2"/>
      </rPr>
      <t>2</t>
    </r>
    <r>
      <rPr>
        <sz val="12"/>
        <rFont val="Arial"/>
        <family val="2"/>
      </rPr>
      <t xml:space="preserve"> + 1 x 2.5mm</t>
    </r>
    <r>
      <rPr>
        <vertAlign val="superscript"/>
        <sz val="12"/>
        <rFont val="Arial"/>
        <family val="2"/>
      </rPr>
      <t>2</t>
    </r>
    <r>
      <rPr>
        <sz val="12"/>
        <rFont val="Arial"/>
        <family val="2"/>
      </rPr>
      <t xml:space="preserve"> (Earth) &amp; point wiring with 2 x 2.5mm</t>
    </r>
    <r>
      <rPr>
        <vertAlign val="superscript"/>
        <sz val="12"/>
        <rFont val="Arial"/>
        <family val="2"/>
      </rPr>
      <t>2</t>
    </r>
    <r>
      <rPr>
        <sz val="12"/>
        <rFont val="Arial"/>
        <family val="2"/>
      </rPr>
      <t xml:space="preserve"> + 1 x 2.5mm</t>
    </r>
    <r>
      <rPr>
        <vertAlign val="superscript"/>
        <sz val="12"/>
        <rFont val="Arial"/>
        <family val="2"/>
      </rPr>
      <t>2</t>
    </r>
    <r>
      <rPr>
        <sz val="12"/>
        <rFont val="Arial"/>
        <family val="2"/>
      </rPr>
      <t xml:space="preserve"> (Earth) in 25mm dia conduit:</t>
    </r>
  </si>
  <si>
    <r>
      <t>Light points wiring:</t>
    </r>
    <r>
      <rPr>
        <sz val="12"/>
        <rFont val="Arial"/>
        <family val="2"/>
      </rPr>
      <t xml:space="preserve"> Circuit wiring with 2 x 4mm</t>
    </r>
    <r>
      <rPr>
        <vertAlign val="superscript"/>
        <sz val="12"/>
        <rFont val="Arial"/>
        <family val="2"/>
      </rPr>
      <t>2</t>
    </r>
    <r>
      <rPr>
        <sz val="12"/>
        <rFont val="Arial"/>
        <family val="2"/>
      </rPr>
      <t xml:space="preserve"> + 1 x 4mm</t>
    </r>
    <r>
      <rPr>
        <vertAlign val="superscript"/>
        <sz val="12"/>
        <rFont val="Arial"/>
        <family val="2"/>
      </rPr>
      <t>2</t>
    </r>
    <r>
      <rPr>
        <sz val="12"/>
        <rFont val="Arial"/>
        <family val="2"/>
      </rPr>
      <t xml:space="preserve"> (Earth) &amp; point wiring with 2 x 4mm</t>
    </r>
    <r>
      <rPr>
        <vertAlign val="superscript"/>
        <sz val="12"/>
        <rFont val="Arial"/>
        <family val="2"/>
      </rPr>
      <t>2</t>
    </r>
    <r>
      <rPr>
        <sz val="12"/>
        <rFont val="Arial"/>
        <family val="2"/>
      </rPr>
      <t xml:space="preserve"> + 1 x 4mm</t>
    </r>
    <r>
      <rPr>
        <vertAlign val="superscript"/>
        <sz val="12"/>
        <rFont val="Arial"/>
        <family val="2"/>
      </rPr>
      <t>2</t>
    </r>
    <r>
      <rPr>
        <sz val="12"/>
        <rFont val="Arial"/>
        <family val="2"/>
      </rPr>
      <t xml:space="preserve"> (Earth) in 25mm dia conduit:</t>
    </r>
  </si>
  <si>
    <r>
      <t>Ceiling Fans &amp; Exhaust Fans wiring with 2 x 2.5 mm</t>
    </r>
    <r>
      <rPr>
        <b/>
        <vertAlign val="superscript"/>
        <sz val="12"/>
        <rFont val="Arial"/>
        <family val="2"/>
      </rPr>
      <t>2</t>
    </r>
    <r>
      <rPr>
        <b/>
        <sz val="12"/>
        <rFont val="Arial"/>
        <family val="2"/>
      </rPr>
      <t xml:space="preserve"> + 1 x 2.5 mm</t>
    </r>
    <r>
      <rPr>
        <b/>
        <vertAlign val="superscript"/>
        <sz val="12"/>
        <rFont val="Arial"/>
        <family val="2"/>
      </rPr>
      <t>2</t>
    </r>
    <r>
      <rPr>
        <b/>
        <sz val="12"/>
        <rFont val="Arial"/>
        <family val="2"/>
      </rPr>
      <t xml:space="preserve"> (Earth) in 25mm dia conduit:</t>
    </r>
  </si>
  <si>
    <r>
      <t>Wiring for a 6A, 5 pin switched socket outlet with 2 x 2.5mm</t>
    </r>
    <r>
      <rPr>
        <vertAlign val="superscript"/>
        <sz val="12"/>
        <rFont val="Arial"/>
        <family val="2"/>
      </rPr>
      <t xml:space="preserve">2 </t>
    </r>
    <r>
      <rPr>
        <sz val="12"/>
        <rFont val="Arial"/>
        <family val="2"/>
      </rPr>
      <t>+ 1 x 2.5mm</t>
    </r>
    <r>
      <rPr>
        <vertAlign val="superscript"/>
        <sz val="12"/>
        <rFont val="Arial"/>
        <family val="2"/>
      </rPr>
      <t>2</t>
    </r>
    <r>
      <rPr>
        <sz val="12"/>
        <rFont val="Arial"/>
        <family val="2"/>
      </rPr>
      <t xml:space="preserve"> (Earth) in 25mm dia conduit.</t>
    </r>
  </si>
  <si>
    <r>
      <t>Circuit wiring with 2 x 2.5 mm</t>
    </r>
    <r>
      <rPr>
        <vertAlign val="superscript"/>
        <sz val="12"/>
        <rFont val="Arial"/>
        <family val="2"/>
      </rPr>
      <t xml:space="preserve">2 </t>
    </r>
    <r>
      <rPr>
        <sz val="12"/>
        <rFont val="Arial"/>
        <family val="2"/>
      </rPr>
      <t>+ 1 x 2.5mm</t>
    </r>
    <r>
      <rPr>
        <vertAlign val="superscript"/>
        <sz val="12"/>
        <rFont val="Arial"/>
        <family val="2"/>
      </rPr>
      <t>2</t>
    </r>
    <r>
      <rPr>
        <sz val="12"/>
        <rFont val="Arial"/>
        <family val="2"/>
      </rPr>
      <t xml:space="preserve"> (Earth) for a first raw socket outlet on the work station/ table/ desks wiring partly in conduits &amp; partly in raceways. Raceways to be a accounted for separately but conduting is included here.</t>
    </r>
  </si>
  <si>
    <r>
      <t>Extra loop point wiring with 2 x 2.5mm</t>
    </r>
    <r>
      <rPr>
        <vertAlign val="superscript"/>
        <sz val="12"/>
        <rFont val="Arial"/>
        <family val="2"/>
      </rPr>
      <t>2</t>
    </r>
    <r>
      <rPr>
        <sz val="12"/>
        <rFont val="Arial"/>
        <family val="2"/>
      </rPr>
      <t xml:space="preserve"> + 1 x 2.5mm</t>
    </r>
    <r>
      <rPr>
        <vertAlign val="superscript"/>
        <sz val="12"/>
        <rFont val="Arial"/>
        <family val="2"/>
      </rPr>
      <t>2</t>
    </r>
    <r>
      <rPr>
        <sz val="12"/>
        <rFont val="Arial"/>
        <family val="2"/>
      </rPr>
      <t xml:space="preserve"> (Earth) for a raw socket outlet on the next work station/ counter/ desk wiring to run in furniture wire ways in flexible conduits or as may be required.</t>
    </r>
  </si>
  <si>
    <r>
      <t>Wiring for a 6A, 5 pin unswitched UPS socket outlet but in surface mounted moulded boxes with 2 x 2.5mm</t>
    </r>
    <r>
      <rPr>
        <vertAlign val="superscript"/>
        <sz val="12"/>
        <rFont val="Arial"/>
        <family val="2"/>
      </rPr>
      <t>2</t>
    </r>
    <r>
      <rPr>
        <sz val="12"/>
        <rFont val="Arial"/>
        <family val="2"/>
      </rPr>
      <t xml:space="preserve"> + 1 x 2.5mm</t>
    </r>
    <r>
      <rPr>
        <vertAlign val="superscript"/>
        <sz val="12"/>
        <rFont val="Arial"/>
        <family val="2"/>
      </rPr>
      <t>2</t>
    </r>
    <r>
      <rPr>
        <sz val="12"/>
        <rFont val="Arial"/>
        <family val="2"/>
      </rPr>
      <t xml:space="preserve"> (Earth)  in 25mm dia conduit.</t>
    </r>
  </si>
  <si>
    <r>
      <t>Wiring for a 6A, 5 pin, switched UPS socket outlet with 2 x 2.5mm</t>
    </r>
    <r>
      <rPr>
        <vertAlign val="superscript"/>
        <sz val="12"/>
        <rFont val="Arial"/>
        <family val="2"/>
      </rPr>
      <t>2</t>
    </r>
    <r>
      <rPr>
        <sz val="12"/>
        <rFont val="Arial"/>
        <family val="2"/>
      </rPr>
      <t xml:space="preserve"> + 1 x 2.5mm</t>
    </r>
    <r>
      <rPr>
        <vertAlign val="superscript"/>
        <sz val="12"/>
        <rFont val="Arial"/>
        <family val="2"/>
      </rPr>
      <t>2</t>
    </r>
    <r>
      <rPr>
        <sz val="12"/>
        <rFont val="Arial"/>
        <family val="2"/>
      </rPr>
      <t xml:space="preserve"> (Earth) for box/ furniture earth wire + 1 x 2.5mm2 (Earth) for 3rd pin earthing  in 25mm dia conduit.</t>
    </r>
  </si>
  <si>
    <r>
      <t xml:space="preserve">Wiring for 1 x 16A raw switched socket outlet with </t>
    </r>
    <r>
      <rPr>
        <b/>
        <sz val="12"/>
        <rFont val="Arial"/>
        <family val="2"/>
      </rPr>
      <t>2 x 4mm</t>
    </r>
    <r>
      <rPr>
        <b/>
        <vertAlign val="superscript"/>
        <sz val="12"/>
        <rFont val="Arial"/>
        <family val="2"/>
      </rPr>
      <t>2</t>
    </r>
    <r>
      <rPr>
        <b/>
        <sz val="12"/>
        <rFont val="Arial"/>
        <family val="2"/>
      </rPr>
      <t xml:space="preserve"> + 1 x 4mm</t>
    </r>
    <r>
      <rPr>
        <b/>
        <vertAlign val="superscript"/>
        <sz val="12"/>
        <rFont val="Arial"/>
        <family val="2"/>
      </rPr>
      <t>2</t>
    </r>
    <r>
      <rPr>
        <b/>
        <sz val="12"/>
        <rFont val="Arial"/>
        <family val="2"/>
      </rPr>
      <t xml:space="preserve"> (Earth)</t>
    </r>
    <r>
      <rPr>
        <sz val="12"/>
        <rFont val="Arial"/>
        <family val="2"/>
      </rPr>
      <t xml:space="preserve"> </t>
    </r>
    <r>
      <rPr>
        <b/>
        <u/>
        <sz val="12"/>
        <rFont val="Arial"/>
        <family val="2"/>
      </rPr>
      <t>(one socket outlet on one circuit)</t>
    </r>
    <r>
      <rPr>
        <sz val="12"/>
        <rFont val="Arial"/>
        <family val="2"/>
      </rPr>
      <t xml:space="preserve"> in 25mm dia conduit.</t>
    </r>
  </si>
  <si>
    <r>
      <t xml:space="preserve">Wiring for 2 x  16A raw switched socket outlets. Wiring with  </t>
    </r>
    <r>
      <rPr>
        <b/>
        <sz val="12"/>
        <rFont val="Arial"/>
        <family val="2"/>
      </rPr>
      <t>2 x 6mm</t>
    </r>
    <r>
      <rPr>
        <b/>
        <vertAlign val="superscript"/>
        <sz val="12"/>
        <rFont val="Arial"/>
        <family val="2"/>
      </rPr>
      <t>2</t>
    </r>
    <r>
      <rPr>
        <b/>
        <sz val="12"/>
        <rFont val="Arial"/>
        <family val="2"/>
      </rPr>
      <t xml:space="preserve"> + 1 x 6mm</t>
    </r>
    <r>
      <rPr>
        <b/>
        <vertAlign val="superscript"/>
        <sz val="12"/>
        <rFont val="Arial"/>
        <family val="2"/>
      </rPr>
      <t>2</t>
    </r>
    <r>
      <rPr>
        <b/>
        <sz val="12"/>
        <rFont val="Arial"/>
        <family val="2"/>
      </rPr>
      <t xml:space="preserve"> (Earth)</t>
    </r>
    <r>
      <rPr>
        <sz val="12"/>
        <rFont val="Arial"/>
        <family val="2"/>
      </rPr>
      <t xml:space="preserve"> upto first socket outlet and the loop wiring to the second point with </t>
    </r>
    <r>
      <rPr>
        <b/>
        <sz val="12"/>
        <rFont val="Arial"/>
        <family val="2"/>
      </rPr>
      <t>2 x 6mm</t>
    </r>
    <r>
      <rPr>
        <b/>
        <vertAlign val="superscript"/>
        <sz val="12"/>
        <rFont val="Arial"/>
        <family val="2"/>
      </rPr>
      <t xml:space="preserve">2 </t>
    </r>
    <r>
      <rPr>
        <b/>
        <sz val="12"/>
        <rFont val="Arial"/>
        <family val="2"/>
      </rPr>
      <t>+ 1 x 6mm</t>
    </r>
    <r>
      <rPr>
        <b/>
        <vertAlign val="superscript"/>
        <sz val="12"/>
        <rFont val="Arial"/>
        <family val="2"/>
      </rPr>
      <t>2</t>
    </r>
    <r>
      <rPr>
        <b/>
        <sz val="12"/>
        <rFont val="Arial"/>
        <family val="2"/>
      </rPr>
      <t xml:space="preserve"> (Earth)</t>
    </r>
    <r>
      <rPr>
        <sz val="12"/>
        <rFont val="Arial"/>
        <family val="2"/>
      </rPr>
      <t xml:space="preserve"> </t>
    </r>
    <r>
      <rPr>
        <b/>
        <u/>
        <sz val="12"/>
        <rFont val="Arial"/>
        <family val="2"/>
      </rPr>
      <t>(Two socket outlets on one circuit)</t>
    </r>
    <r>
      <rPr>
        <sz val="12"/>
        <rFont val="Arial"/>
        <family val="2"/>
      </rPr>
      <t xml:space="preserve"> in 25mm dia conduit.</t>
    </r>
  </si>
  <si>
    <r>
      <t xml:space="preserve">Wiring for 1 x 6A/ 16A UPS switched socket outlet with </t>
    </r>
    <r>
      <rPr>
        <b/>
        <sz val="12"/>
        <rFont val="Arial"/>
        <family val="2"/>
      </rPr>
      <t>2 x 4mm</t>
    </r>
    <r>
      <rPr>
        <b/>
        <vertAlign val="superscript"/>
        <sz val="12"/>
        <rFont val="Arial"/>
        <family val="2"/>
      </rPr>
      <t>2</t>
    </r>
    <r>
      <rPr>
        <b/>
        <sz val="12"/>
        <rFont val="Arial"/>
        <family val="2"/>
      </rPr>
      <t xml:space="preserve">  + 1 x 4mm</t>
    </r>
    <r>
      <rPr>
        <b/>
        <vertAlign val="superscript"/>
        <sz val="12"/>
        <rFont val="Arial"/>
        <family val="2"/>
      </rPr>
      <t xml:space="preserve">2 </t>
    </r>
    <r>
      <rPr>
        <b/>
        <sz val="12"/>
        <rFont val="Arial"/>
        <family val="2"/>
      </rPr>
      <t>(Earth)</t>
    </r>
    <r>
      <rPr>
        <sz val="12"/>
        <rFont val="Arial"/>
        <family val="2"/>
      </rPr>
      <t xml:space="preserve"> for box/ furniture earth wire + </t>
    </r>
    <r>
      <rPr>
        <b/>
        <sz val="12"/>
        <rFont val="Arial"/>
        <family val="2"/>
      </rPr>
      <t>1 x 4mm</t>
    </r>
    <r>
      <rPr>
        <b/>
        <vertAlign val="superscript"/>
        <sz val="12"/>
        <rFont val="Arial"/>
        <family val="2"/>
      </rPr>
      <t>2</t>
    </r>
    <r>
      <rPr>
        <b/>
        <sz val="12"/>
        <rFont val="Arial"/>
        <family val="2"/>
      </rPr>
      <t xml:space="preserve"> (Earth)</t>
    </r>
    <r>
      <rPr>
        <sz val="12"/>
        <rFont val="Arial"/>
        <family val="2"/>
      </rPr>
      <t xml:space="preserve"> for 3rd pin earthing. </t>
    </r>
    <r>
      <rPr>
        <b/>
        <u/>
        <sz val="12"/>
        <rFont val="Arial"/>
        <family val="2"/>
      </rPr>
      <t>(one socket outlet on one circuit)</t>
    </r>
    <r>
      <rPr>
        <sz val="12"/>
        <rFont val="Arial"/>
        <family val="2"/>
      </rPr>
      <t xml:space="preserve"> in 25mm dia conduit.</t>
    </r>
  </si>
  <si>
    <r>
      <t xml:space="preserve">Wiring for 2 x 6A/ 16A UPS switched socket outlets. Wiring with  </t>
    </r>
    <r>
      <rPr>
        <b/>
        <sz val="12"/>
        <rFont val="Arial"/>
        <family val="2"/>
      </rPr>
      <t>2x6mm</t>
    </r>
    <r>
      <rPr>
        <b/>
        <vertAlign val="superscript"/>
        <sz val="12"/>
        <rFont val="Arial"/>
        <family val="2"/>
      </rPr>
      <t>2</t>
    </r>
    <r>
      <rPr>
        <b/>
        <sz val="12"/>
        <rFont val="Arial"/>
        <family val="2"/>
      </rPr>
      <t xml:space="preserve"> + 1x6mm</t>
    </r>
    <r>
      <rPr>
        <b/>
        <vertAlign val="superscript"/>
        <sz val="12"/>
        <rFont val="Arial"/>
        <family val="2"/>
      </rPr>
      <t>2</t>
    </r>
    <r>
      <rPr>
        <b/>
        <sz val="12"/>
        <rFont val="Arial"/>
        <family val="2"/>
      </rPr>
      <t xml:space="preserve"> (Earth)</t>
    </r>
    <r>
      <rPr>
        <sz val="12"/>
        <rFont val="Arial"/>
        <family val="2"/>
      </rPr>
      <t xml:space="preserve"> for box/ furniture + </t>
    </r>
    <r>
      <rPr>
        <b/>
        <sz val="12"/>
        <rFont val="Arial"/>
        <family val="2"/>
      </rPr>
      <t>1x6mm</t>
    </r>
    <r>
      <rPr>
        <b/>
        <vertAlign val="superscript"/>
        <sz val="12"/>
        <rFont val="Arial"/>
        <family val="2"/>
      </rPr>
      <t>2</t>
    </r>
    <r>
      <rPr>
        <b/>
        <sz val="12"/>
        <rFont val="Arial"/>
        <family val="2"/>
      </rPr>
      <t xml:space="preserve"> (Earth)</t>
    </r>
    <r>
      <rPr>
        <sz val="12"/>
        <rFont val="Arial"/>
        <family val="2"/>
      </rPr>
      <t xml:space="preserve"> for 3rd pin earthing upto First socket outlet and the loop wiring to the second point with </t>
    </r>
    <r>
      <rPr>
        <b/>
        <sz val="12"/>
        <rFont val="Arial"/>
        <family val="2"/>
      </rPr>
      <t>2x6mm</t>
    </r>
    <r>
      <rPr>
        <b/>
        <vertAlign val="superscript"/>
        <sz val="12"/>
        <rFont val="Arial"/>
        <family val="2"/>
      </rPr>
      <t xml:space="preserve">2 </t>
    </r>
    <r>
      <rPr>
        <b/>
        <sz val="12"/>
        <rFont val="Arial"/>
        <family val="2"/>
      </rPr>
      <t>+ 1x6mm</t>
    </r>
    <r>
      <rPr>
        <b/>
        <vertAlign val="superscript"/>
        <sz val="12"/>
        <rFont val="Arial"/>
        <family val="2"/>
      </rPr>
      <t>2</t>
    </r>
    <r>
      <rPr>
        <b/>
        <sz val="12"/>
        <rFont val="Arial"/>
        <family val="2"/>
      </rPr>
      <t xml:space="preserve"> (Earth)</t>
    </r>
    <r>
      <rPr>
        <sz val="12"/>
        <rFont val="Arial"/>
        <family val="2"/>
      </rPr>
      <t xml:space="preserve"> for box/ furniture earth wire + </t>
    </r>
    <r>
      <rPr>
        <b/>
        <sz val="12"/>
        <rFont val="Arial"/>
        <family val="2"/>
      </rPr>
      <t>1x6mm</t>
    </r>
    <r>
      <rPr>
        <b/>
        <vertAlign val="superscript"/>
        <sz val="12"/>
        <rFont val="Arial"/>
        <family val="2"/>
      </rPr>
      <t>2</t>
    </r>
    <r>
      <rPr>
        <b/>
        <sz val="12"/>
        <rFont val="Arial"/>
        <family val="2"/>
      </rPr>
      <t xml:space="preserve"> (Earth)</t>
    </r>
    <r>
      <rPr>
        <sz val="12"/>
        <rFont val="Arial"/>
        <family val="2"/>
      </rPr>
      <t xml:space="preserve"> for 3rd pin earthing. </t>
    </r>
    <r>
      <rPr>
        <b/>
        <u/>
        <sz val="12"/>
        <rFont val="Arial"/>
        <family val="2"/>
      </rPr>
      <t>(Two socket outlets on one circuit)</t>
    </r>
    <r>
      <rPr>
        <sz val="12"/>
        <rFont val="Arial"/>
        <family val="2"/>
      </rPr>
      <t xml:space="preserve"> in 25mm dia conduit.</t>
    </r>
  </si>
  <si>
    <r>
      <t xml:space="preserve">16A 3pin, </t>
    </r>
    <r>
      <rPr>
        <b/>
        <sz val="12"/>
        <rFont val="Arial"/>
        <family val="2"/>
      </rPr>
      <t>1 phase</t>
    </r>
    <r>
      <rPr>
        <sz val="12"/>
        <rFont val="Arial"/>
        <family val="2"/>
      </rPr>
      <t xml:space="preserve">, 240V </t>
    </r>
    <r>
      <rPr>
        <b/>
        <sz val="12"/>
        <rFont val="Arial"/>
        <family val="2"/>
      </rPr>
      <t>moulded socket outlet</t>
    </r>
    <r>
      <rPr>
        <sz val="12"/>
        <rFont val="Arial"/>
        <family val="2"/>
      </rPr>
      <t xml:space="preserve"> in factory fabricated powder coated metal box</t>
    </r>
    <r>
      <rPr>
        <b/>
        <sz val="12"/>
        <rFont val="Arial"/>
        <family val="2"/>
      </rPr>
      <t xml:space="preserve"> </t>
    </r>
    <r>
      <rPr>
        <sz val="12"/>
        <rFont val="Arial"/>
        <family val="2"/>
      </rPr>
      <t>with 30mA DP RCBO and plug top with 2 x 6mm</t>
    </r>
    <r>
      <rPr>
        <vertAlign val="superscript"/>
        <sz val="12"/>
        <rFont val="Arial"/>
        <family val="2"/>
      </rPr>
      <t xml:space="preserve">2 </t>
    </r>
    <r>
      <rPr>
        <sz val="12"/>
        <rFont val="Arial"/>
        <family val="2"/>
      </rPr>
      <t>+ 1 x 6mm</t>
    </r>
    <r>
      <rPr>
        <vertAlign val="superscript"/>
        <sz val="12"/>
        <rFont val="Arial"/>
        <family val="2"/>
      </rPr>
      <t>2</t>
    </r>
    <r>
      <rPr>
        <sz val="12"/>
        <rFont val="Arial"/>
        <family val="2"/>
      </rPr>
      <t xml:space="preserve"> (Earth) 3rd pin &amp; box earthing in 25mm dia conduit.</t>
    </r>
  </si>
  <si>
    <r>
      <t xml:space="preserve">20A 3pin, </t>
    </r>
    <r>
      <rPr>
        <b/>
        <sz val="12"/>
        <rFont val="Arial"/>
        <family val="2"/>
      </rPr>
      <t>1 phase</t>
    </r>
    <r>
      <rPr>
        <sz val="12"/>
        <rFont val="Arial"/>
        <family val="2"/>
      </rPr>
      <t xml:space="preserve">, 240V </t>
    </r>
    <r>
      <rPr>
        <b/>
        <sz val="12"/>
        <rFont val="Arial"/>
        <family val="2"/>
      </rPr>
      <t>moulded socket outlet</t>
    </r>
    <r>
      <rPr>
        <sz val="12"/>
        <rFont val="Arial"/>
        <family val="2"/>
      </rPr>
      <t xml:space="preserve"> in factory fabricated powder coated metal box with 30mA DP RCBO and plug top with 2 x 10mm</t>
    </r>
    <r>
      <rPr>
        <vertAlign val="superscript"/>
        <sz val="12"/>
        <rFont val="Arial"/>
        <family val="2"/>
      </rPr>
      <t xml:space="preserve">2 </t>
    </r>
    <r>
      <rPr>
        <sz val="12"/>
        <rFont val="Arial"/>
        <family val="2"/>
      </rPr>
      <t>+ 1 x 10mm</t>
    </r>
    <r>
      <rPr>
        <vertAlign val="superscript"/>
        <sz val="12"/>
        <rFont val="Arial"/>
        <family val="2"/>
      </rPr>
      <t>2</t>
    </r>
    <r>
      <rPr>
        <sz val="12"/>
        <rFont val="Arial"/>
        <family val="2"/>
      </rPr>
      <t xml:space="preserve"> (Earth) 3rd pin &amp; box earthing in 25mm dia conduit.</t>
    </r>
  </si>
  <si>
    <r>
      <t xml:space="preserve">63A 3pin, </t>
    </r>
    <r>
      <rPr>
        <b/>
        <sz val="12"/>
        <rFont val="Arial"/>
        <family val="2"/>
      </rPr>
      <t>1 phase</t>
    </r>
    <r>
      <rPr>
        <sz val="12"/>
        <rFont val="Arial"/>
        <family val="2"/>
      </rPr>
      <t xml:space="preserve">, 240V </t>
    </r>
    <r>
      <rPr>
        <b/>
        <sz val="12"/>
        <rFont val="Arial"/>
        <family val="2"/>
      </rPr>
      <t>moulded socket outlet</t>
    </r>
    <r>
      <rPr>
        <sz val="12"/>
        <rFont val="Arial"/>
        <family val="2"/>
      </rPr>
      <t xml:space="preserve"> in factory fabricated powder coated metal box with 30mA DP RCBO and plug top with 2 x 16mm</t>
    </r>
    <r>
      <rPr>
        <vertAlign val="superscript"/>
        <sz val="12"/>
        <rFont val="Arial"/>
        <family val="2"/>
      </rPr>
      <t xml:space="preserve">2 </t>
    </r>
    <r>
      <rPr>
        <sz val="12"/>
        <rFont val="Arial"/>
        <family val="2"/>
      </rPr>
      <t>+ 1 x 16mm</t>
    </r>
    <r>
      <rPr>
        <vertAlign val="superscript"/>
        <sz val="12"/>
        <rFont val="Arial"/>
        <family val="2"/>
      </rPr>
      <t>2</t>
    </r>
    <r>
      <rPr>
        <sz val="12"/>
        <rFont val="Arial"/>
        <family val="2"/>
      </rPr>
      <t xml:space="preserve"> (Earth) 3rd pin &amp; box earthing in 25mm dia conduit.</t>
    </r>
  </si>
  <si>
    <r>
      <t xml:space="preserve">16A 5pin, </t>
    </r>
    <r>
      <rPr>
        <b/>
        <sz val="12"/>
        <rFont val="Arial"/>
        <family val="2"/>
      </rPr>
      <t>3 phase</t>
    </r>
    <r>
      <rPr>
        <sz val="12"/>
        <rFont val="Arial"/>
        <family val="2"/>
      </rPr>
      <t xml:space="preserve">, 415V </t>
    </r>
    <r>
      <rPr>
        <b/>
        <sz val="12"/>
        <rFont val="Arial"/>
        <family val="2"/>
      </rPr>
      <t>moulded socket outlet</t>
    </r>
    <r>
      <rPr>
        <sz val="12"/>
        <rFont val="Arial"/>
        <family val="2"/>
      </rPr>
      <t xml:space="preserve"> in factory fabricated powder coated metal box with 30mA 4P RCBO and plug top with 4 x 4mm</t>
    </r>
    <r>
      <rPr>
        <vertAlign val="superscript"/>
        <sz val="12"/>
        <rFont val="Arial"/>
        <family val="2"/>
      </rPr>
      <t xml:space="preserve">2 </t>
    </r>
    <r>
      <rPr>
        <sz val="12"/>
        <rFont val="Arial"/>
        <family val="2"/>
      </rPr>
      <t>+ 2 x 4mm</t>
    </r>
    <r>
      <rPr>
        <vertAlign val="superscript"/>
        <sz val="12"/>
        <rFont val="Arial"/>
        <family val="2"/>
      </rPr>
      <t xml:space="preserve">2 </t>
    </r>
    <r>
      <rPr>
        <sz val="12"/>
        <rFont val="Arial"/>
        <family val="2"/>
      </rPr>
      <t>(Earth) 3rd pin &amp; box earthing in 32mm dia conduit.</t>
    </r>
  </si>
  <si>
    <r>
      <t xml:space="preserve">32A 5pin, </t>
    </r>
    <r>
      <rPr>
        <b/>
        <sz val="12"/>
        <rFont val="Arial"/>
        <family val="2"/>
      </rPr>
      <t>3 phase,</t>
    </r>
    <r>
      <rPr>
        <sz val="12"/>
        <rFont val="Arial"/>
        <family val="2"/>
      </rPr>
      <t xml:space="preserve"> 415V </t>
    </r>
    <r>
      <rPr>
        <b/>
        <sz val="12"/>
        <rFont val="Arial"/>
        <family val="2"/>
      </rPr>
      <t xml:space="preserve">moulded socket outlet </t>
    </r>
    <r>
      <rPr>
        <sz val="12"/>
        <rFont val="Arial"/>
        <family val="2"/>
      </rPr>
      <t>in</t>
    </r>
    <r>
      <rPr>
        <b/>
        <sz val="12"/>
        <rFont val="Arial"/>
        <family val="2"/>
      </rPr>
      <t xml:space="preserve"> </t>
    </r>
    <r>
      <rPr>
        <sz val="12"/>
        <rFont val="Arial"/>
        <family val="2"/>
      </rPr>
      <t>factory fabricated powder coated metal box with 30mA 4P RCBO and plug top with 4 x 6mm</t>
    </r>
    <r>
      <rPr>
        <vertAlign val="superscript"/>
        <sz val="12"/>
        <rFont val="Arial"/>
        <family val="2"/>
      </rPr>
      <t xml:space="preserve">2 </t>
    </r>
    <r>
      <rPr>
        <sz val="12"/>
        <rFont val="Arial"/>
        <family val="2"/>
      </rPr>
      <t>+ 2 x 6mm</t>
    </r>
    <r>
      <rPr>
        <vertAlign val="superscript"/>
        <sz val="12"/>
        <rFont val="Arial"/>
        <family val="2"/>
      </rPr>
      <t xml:space="preserve">2 </t>
    </r>
    <r>
      <rPr>
        <sz val="12"/>
        <rFont val="Arial"/>
        <family val="2"/>
      </rPr>
      <t>(Earth) 3rd pin &amp; box earthing in 32mm dia conduit.</t>
    </r>
  </si>
  <si>
    <r>
      <t>3C x 2.5mm</t>
    </r>
    <r>
      <rPr>
        <vertAlign val="superscript"/>
        <sz val="12"/>
        <rFont val="Arial"/>
        <family val="2"/>
      </rPr>
      <t>2</t>
    </r>
    <r>
      <rPr>
        <sz val="12"/>
        <rFont val="Arial"/>
        <family val="2"/>
      </rPr>
      <t xml:space="preserve"> 1100V grade flexible copper conductor sheathed FRLS PVC cable (P, N, IG)</t>
    </r>
  </si>
  <si>
    <r>
      <t>3C x 4mm</t>
    </r>
    <r>
      <rPr>
        <vertAlign val="superscript"/>
        <sz val="12"/>
        <rFont val="Arial"/>
        <family val="2"/>
      </rPr>
      <t>2</t>
    </r>
    <r>
      <rPr>
        <sz val="12"/>
        <rFont val="Arial"/>
        <family val="2"/>
      </rPr>
      <t xml:space="preserve"> 1100V grade flexible copper conductor sheathed FRLS PVC cable (P, N, IG)</t>
    </r>
  </si>
  <si>
    <r>
      <t>3C x 6mm</t>
    </r>
    <r>
      <rPr>
        <vertAlign val="superscript"/>
        <sz val="12"/>
        <rFont val="Arial"/>
        <family val="2"/>
      </rPr>
      <t>2</t>
    </r>
    <r>
      <rPr>
        <sz val="12"/>
        <rFont val="Arial"/>
        <family val="2"/>
      </rPr>
      <t xml:space="preserve"> 1100V grade flexible copper conductor sheathed FRLS PVC cable (P, N, IG).</t>
    </r>
  </si>
  <si>
    <r>
      <t xml:space="preserve">Supply, fabrication and installation of Hot dip galvanised factory built  </t>
    </r>
    <r>
      <rPr>
        <b/>
        <u/>
        <sz val="12"/>
        <rFont val="Arial"/>
        <family val="2"/>
      </rPr>
      <t>perforated type cable trays</t>
    </r>
    <r>
      <rPr>
        <sz val="12"/>
        <rFont val="Arial"/>
        <family val="2"/>
      </rPr>
      <t xml:space="preserve"> complete with all bends, tees, elbows, reducers, supports &amp; fixing arrangement etc. of various widths in single tier/two tier/ three tier/ five tier fashion either on one side of the wall or on two sides of the wall or ceiling/wall/floor. (All bends &amp; tees shall be of factory built  of same make as that of tray). Cable tray supports are supposed to be included in the rate of the trays. Nothing extra to be paid for cable tray supports. Cable trays and supports shall be as per specifications.</t>
    </r>
  </si>
  <si>
    <r>
      <t xml:space="preserve">Supply &amp; Fixing of factory fabricated pre-galvanised sheet steel raceway including junction box in </t>
    </r>
    <r>
      <rPr>
        <b/>
        <u/>
        <sz val="12"/>
        <rFont val="Arial"/>
        <family val="2"/>
      </rPr>
      <t xml:space="preserve">2mm thickness for bottom &amp; sides and  3mm thick top cover </t>
    </r>
    <r>
      <rPr>
        <sz val="12"/>
        <rFont val="Arial"/>
        <family val="2"/>
      </rPr>
      <t>as called for in the BOQ below, including necessary civil work such as chase cutting in screed, fixing/ jamming the raceway, aligning &amp; leveling and finishing with sand cement plaster &amp; chicken wire mesh:</t>
    </r>
  </si>
  <si>
    <r>
      <t xml:space="preserve">Supply &amp; Fixing of factory fabricated pre-galvanised sheet steel raceway in </t>
    </r>
    <r>
      <rPr>
        <b/>
        <u/>
        <sz val="12"/>
        <rFont val="Arial"/>
        <family val="2"/>
      </rPr>
      <t xml:space="preserve">2mm thickness for bottom &amp; sides and 2mm/ 3mm thick top cover </t>
    </r>
    <r>
      <rPr>
        <sz val="12"/>
        <rFont val="Arial"/>
        <family val="2"/>
      </rPr>
      <t>as called for in the BOQ below,  including necessary civil work such as hanging the ceiling raceway from slab by a suitable GI flat support with galvanized steel rods screwed into RCC slab with the help of dash fasteners. Vendor to design the supporting system with adequately sized supports &amp; spacing to with stand the load of raceway &amp; wires etc. Raceways shall be complete with junction boxes of required size &amp; required quantity to be included in the cost of the raceways:</t>
    </r>
  </si>
  <si>
    <r>
      <t xml:space="preserve">Supply of following sizes of 1.1kV grade </t>
    </r>
    <r>
      <rPr>
        <b/>
        <u/>
        <sz val="12"/>
        <rFont val="Arial"/>
        <family val="2"/>
      </rPr>
      <t>XLPE insulated, PVC type ST-2 inner &amp; outer sheath, Cu/ Al conductor, Armoured/ Unarmoured</t>
    </r>
    <r>
      <rPr>
        <sz val="12"/>
        <rFont val="Arial"/>
        <family val="2"/>
      </rPr>
      <t xml:space="preserve"> cables as per IS:7098 Part-I.</t>
    </r>
  </si>
  <si>
    <r>
      <t xml:space="preserve">Laying, Fixing, Testing &amp; Commissioning of following sizes of 1.1kV grade </t>
    </r>
    <r>
      <rPr>
        <b/>
        <u/>
        <sz val="12"/>
        <rFont val="Arial"/>
        <family val="2"/>
      </rPr>
      <t>XLPE insulated, PVC type ST-2 inner &amp; outer sheath, Aluminium conductor, Armoured cables as per IS:7098 Part-I</t>
    </r>
    <r>
      <rPr>
        <sz val="12"/>
        <rFont val="Arial"/>
        <family val="2"/>
      </rPr>
      <t xml:space="preserve"> </t>
    </r>
    <r>
      <rPr>
        <b/>
        <u/>
        <sz val="12"/>
        <rFont val="Arial"/>
        <family val="2"/>
      </rPr>
      <t>on existing cable trays/ in existing hume pipes/ GI pipes/ on surface of slabs, walls or masonary</t>
    </r>
    <r>
      <rPr>
        <sz val="12"/>
        <rFont val="Arial"/>
        <family val="2"/>
      </rPr>
      <t xml:space="preserve"> including cables ties, GI saddles, clamps and necessary hard ware.</t>
    </r>
  </si>
  <si>
    <r>
      <t xml:space="preserve">Supply of following sizes of 1.1kV grade  </t>
    </r>
    <r>
      <rPr>
        <b/>
        <u/>
        <sz val="12"/>
        <rFont val="Arial"/>
        <family val="2"/>
      </rPr>
      <t>Single core LT PVC insulated, unsheathed, multi strand, flexible Copper conductor Un. Ar.</t>
    </r>
    <r>
      <rPr>
        <sz val="12"/>
        <rFont val="Arial"/>
        <family val="2"/>
      </rPr>
      <t xml:space="preserve"> Cables as per</t>
    </r>
    <r>
      <rPr>
        <u/>
        <sz val="12"/>
        <rFont val="Arial"/>
        <family val="2"/>
      </rPr>
      <t xml:space="preserve"> </t>
    </r>
    <r>
      <rPr>
        <b/>
        <u/>
        <sz val="12"/>
        <rFont val="Arial"/>
        <family val="2"/>
      </rPr>
      <t>IS:694.</t>
    </r>
  </si>
  <si>
    <r>
      <t xml:space="preserve">Laying, Fixing, Testing &amp; Commissioning of following sizes of 1.1kV grade  Single core </t>
    </r>
    <r>
      <rPr>
        <b/>
        <u/>
        <sz val="12"/>
        <rFont val="Arial"/>
        <family val="2"/>
      </rPr>
      <t>LT PVC insulated, unsheathed multi strand, flexible Copper conductor Un. Ar.</t>
    </r>
    <r>
      <rPr>
        <sz val="12"/>
        <rFont val="Arial"/>
        <family val="2"/>
      </rPr>
      <t xml:space="preserve"> Cables as per </t>
    </r>
    <r>
      <rPr>
        <b/>
        <u/>
        <sz val="12"/>
        <rFont val="Arial"/>
        <family val="2"/>
      </rPr>
      <t>IS:694</t>
    </r>
    <r>
      <rPr>
        <sz val="12"/>
        <rFont val="Arial"/>
        <family val="2"/>
      </rPr>
      <t xml:space="preserve"> on existing cable trays/ in existing hume pipes/ PVC pipes/ GI pipes/ on surface of slabs, walls or masonary/ RCC trenches/ ducts including cables ties, GI saddles, clamps and necessary hard ware.</t>
    </r>
  </si>
  <si>
    <r>
      <t xml:space="preserve">Cable end Termination of following sizes 1.1kV grade  Single core LT PVC insulated, unsheathed multi strand, flexible Copper conductor Un. Ar. Cables as per </t>
    </r>
    <r>
      <rPr>
        <u/>
        <sz val="12"/>
        <rFont val="Arial"/>
        <family val="2"/>
      </rPr>
      <t xml:space="preserve">IS:694. </t>
    </r>
    <r>
      <rPr>
        <sz val="12"/>
        <rFont val="Arial"/>
        <family val="2"/>
      </rPr>
      <t xml:space="preserve"> including cost of tinned copper, heavy duty crimpping lugs, double compression glands, insulation tape and all necessary material to complete the termination.</t>
    </r>
  </si>
  <si>
    <r>
      <t xml:space="preserve">Supply, fabrication and installation of pre-galvanised factory built  </t>
    </r>
    <r>
      <rPr>
        <b/>
        <u/>
        <sz val="12"/>
        <rFont val="Arial"/>
        <family val="2"/>
      </rPr>
      <t>perforated type cable trays</t>
    </r>
    <r>
      <rPr>
        <sz val="12"/>
        <rFont val="Arial"/>
        <family val="2"/>
      </rPr>
      <t xml:space="preserve"> complete with all bends, tees, elbows, reducers, supports, C-channel type cover for tray  &amp; fixing arrangement etc. of various widths in single tier/two tier fashion either on one side of the wall or on two sides of the wall or ceiling/wall/floor. (All bends &amp; tees shall be of factory built  of same make as that of tray). Cable tray supports are supposed to be included in the rate of the trays. Nothing extra to be paid for cable tray supports. Cable trays and supports shall be as per specifications.</t>
    </r>
  </si>
  <si>
    <r>
      <t xml:space="preserve">MCB's shall be of minimum 10kA breaking capacity </t>
    </r>
    <r>
      <rPr>
        <u/>
        <sz val="12"/>
        <rFont val="Arial"/>
        <family val="2"/>
      </rPr>
      <t>for 1 sec</t>
    </r>
    <r>
      <rPr>
        <sz val="12"/>
        <rFont val="Arial"/>
        <family val="2"/>
      </rPr>
      <t>.</t>
    </r>
  </si>
  <si>
    <r>
      <t xml:space="preserve">Each DB shall have separate neutral links of rating not less than 100A for each phase. The main incoming neutral link shall be in addition to three outgoing neutral links and shall be of </t>
    </r>
    <r>
      <rPr>
        <u/>
        <sz val="12"/>
        <rFont val="Arial"/>
        <family val="2"/>
      </rPr>
      <t>100A</t>
    </r>
    <r>
      <rPr>
        <sz val="12"/>
        <rFont val="Arial"/>
        <family val="2"/>
      </rPr>
      <t>.</t>
    </r>
  </si>
  <si>
    <r>
      <t xml:space="preserve">Supply installation and Comissioning of 45W integrated batten made of ultra slim co-extruded polycarbonate channel with housing part in white finish &amp; diffuser part in reeded opal finish.White finish ABS end caps with decorative circular coloured polycarbonate cap snap fitted on the end cap to enhance the aesthetic of the fixture. These end caps are snap-fitted to the fixture.High efficiency long life LED with lumen efficacy of 130 lm/W with viewing angle of 120º.Powered by an integral isolated low THD electronic LED driver ( SMPS based constant current supply) with output short circuit protection, surge protection.Can be fixed directly into the wall/ ceiling by means of mounting SS clips provided with the fixture. Lumen Output of 6000 lumens with System efficacy of </t>
    </r>
    <r>
      <rPr>
        <u/>
        <sz val="12"/>
        <color indexed="8"/>
        <rFont val="Arial"/>
        <family val="2"/>
      </rPr>
      <t>&gt;</t>
    </r>
    <r>
      <rPr>
        <sz val="12"/>
        <rFont val="Arial"/>
        <family val="2"/>
      </rPr>
      <t xml:space="preserve"> 115lm/W .CRI </t>
    </r>
    <r>
      <rPr>
        <u/>
        <sz val="12"/>
        <color indexed="8"/>
        <rFont val="Arial"/>
        <family val="2"/>
      </rPr>
      <t>&gt;</t>
    </r>
    <r>
      <rPr>
        <sz val="12"/>
        <rFont val="Arial"/>
        <family val="2"/>
      </rPr>
      <t xml:space="preserve">80, Color temperature 6500K, THD </t>
    </r>
    <r>
      <rPr>
        <u/>
        <sz val="12"/>
        <color indexed="8"/>
        <rFont val="Arial"/>
        <family val="2"/>
      </rPr>
      <t>&lt;1</t>
    </r>
    <r>
      <rPr>
        <sz val="12"/>
        <rFont val="Arial"/>
        <family val="2"/>
      </rPr>
      <t>0% and PF</t>
    </r>
    <r>
      <rPr>
        <u/>
        <sz val="12"/>
        <color indexed="8"/>
        <rFont val="Arial"/>
        <family val="2"/>
      </rPr>
      <t>&gt;</t>
    </r>
    <r>
      <rPr>
        <sz val="12"/>
        <rFont val="Arial"/>
        <family val="2"/>
      </rPr>
      <t>0.95,IP20 . Life class of 35,000 hrs @ L70, Operating Temperature:-10 TO +45 DEG.C; Input Supply Voltage Range:140-270 V, Frequency :50-60 HZ;  Internal Surge Protection:3 KV; Protection : Reverse Polarity, Open &amp; Short Circuit. DRIVER SAFETY REQUIREMENT STANDARDS :IS 15885-2-13, TEST REPORT TO BE SUBMITTED; PHOTO BIOLOGICAL SAFETY NORMS: IS 16108, TEST CERTIFICATE TO BE SUBMITTED; CERTIFICATION: LM 79 FOR LUMINAIRE LM 80 FOR LED SOURCE. Cat Ref: Dura Batten</t>
    </r>
  </si>
  <si>
    <r>
      <t xml:space="preserve">Supply and installation of  LED 36W decorative (600MM Dia), corrosion resistant, surface-suspended luminaire.Housing in Aluminum extrusion heat sink for effective thermal management, sturdiness and excellent corrosion resistant fitted in white finish.High transmittance PS diffuser in opal finish for glare free uniform light distribution.High efficiency long life SMD LED module is mounted on FR4 with lumen efficacy of &gt;140lm/W to enhance the lumen output.Powered by an integral isolated low THD electronic LED driver ( SMPS based constant current supply) with output short circuit protection, surge protection. Lumen Output of 3050 lumens.CRI </t>
    </r>
    <r>
      <rPr>
        <u/>
        <sz val="12"/>
        <color indexed="8"/>
        <rFont val="Arial"/>
        <family val="2"/>
      </rPr>
      <t>&gt;</t>
    </r>
    <r>
      <rPr>
        <sz val="12"/>
        <color indexed="8"/>
        <rFont val="Arial"/>
        <family val="2"/>
      </rPr>
      <t xml:space="preserve">80, Color temperature 4000K, THD &lt;10% and PF </t>
    </r>
    <r>
      <rPr>
        <u/>
        <sz val="12"/>
        <color indexed="8"/>
        <rFont val="Arial"/>
        <family val="2"/>
      </rPr>
      <t>&gt;</t>
    </r>
    <r>
      <rPr>
        <sz val="12"/>
        <color indexed="8"/>
        <rFont val="Arial"/>
        <family val="2"/>
      </rPr>
      <t>0.90, IP20, IK03. Life class of 50,000 hrs @ L70, Operating Temperature:-10 TO +45 DEG.C; Input Supply Voltage Range:140-270 V, Frequency :50-60 HZ;  Internal Surge Protection:3 KV; Protection : Reverse Polarity, Open &amp; Short Circuit. Driver Safety requirement standards:IS 15885-2-13, Test Report to be submitted, Photobiological Safety Norms: IS 16108, test Certificate to be submitted, Certification: LM79 for Luminaire, Lm80 for LED Source.. Havels Cat Ref: MONDO, Signify, LT</t>
    </r>
  </si>
  <si>
    <r>
      <t xml:space="preserve">Supplyof 15W, SURFACE Mounted LED Down Light,polycarbonate housing with pressure die cast aluminum heat sink , PC diffuser for uniform low glare light and PC reflector to enhance product light output,High efficiency long life LED package in integral module with System lumen efficacy of &gt;110lm/W,Powered by an integrated, SELV Output electronics LED driver (SMPS based constant current supply) with Output Short-circuit protection, Surge protection &amp; other reliability test, 1100Lm, CRI&gt;80, 5700K, THD&lt;10%, PF&gt;0.95, IP20, IK03, Life class of 50,000 hrs @ L70,Operating Temperature:-10 TO +45 DEG.C; Input Supply Voltage Range:140-270 V, Frequency :50-60 HZ,Internal Surge Protection:2.5 KV; Protection : Reverse Polarity, Open &amp; Short Circuit,driver safety requirement standards :is 15885-2-13, test report to be submitted; photo biological safety norms: is 16108, test certificate to be submitted; certification: lm 79 for luminaire lm 80 for led source,fixture to be BIS certified. </t>
    </r>
    <r>
      <rPr>
        <b/>
        <sz val="12"/>
        <color indexed="8"/>
        <rFont val="Arial"/>
        <family val="2"/>
      </rPr>
      <t>Havells Cat Ref: Ziva</t>
    </r>
  </si>
  <si>
    <r>
      <t xml:space="preserve">Supply, Installation, testing and commissioning of DALI Controller/Gateway, Control of a maximum of 2 Loop 2*64 DALI-2 devices in a max. of  2*16 groups. Incorporation of the groups into up to 2*16 light-scenes is possible. Central switching function. Manual control of the groups independent of the bus. Feedback of DALI error status or short-circuit and supply voltage failure message. Soft-On or Soft-Off function. Timer functions (ON-delay, OFF- delay, staircase lighting function, also with pre-warning function). Compatible DT8/ DT6 KNX/Other Wired Bus only </t>
    </r>
    <r>
      <rPr>
        <b/>
        <sz val="12"/>
        <rFont val="Arial"/>
        <family val="2"/>
      </rPr>
      <t>(Make: - Panasonic / Legrand / Creston)</t>
    </r>
  </si>
  <si>
    <r>
      <t xml:space="preserve">Supply, Installation, testing and commissioning of 12 Channel Switch Actuator with Manual Override Button on controller 10A Per channel </t>
    </r>
    <r>
      <rPr>
        <b/>
        <sz val="12"/>
        <rFont val="Arial"/>
        <family val="2"/>
      </rPr>
      <t>(Make: - Panasonic / Legrand / Creston)</t>
    </r>
  </si>
  <si>
    <r>
      <t xml:space="preserve">Supply, Installation, testing and commissioning of  BUS Wired PIR sensor on the product has a moving lens (mechanical adjustment) and a shade ring allow users to easily customize the coverage area and detection range. RGB Led can be used to indicate movements or/and one of the measurements value. Mixed light measurement suitable for fluorescent (FUPUESL), halogen/incandescent lamps and LEDs. BUS programming button of the product is under the front cover for easy access. Product can be flush mounted installed in ceilings with clamps. Ceiling installation is also possible with surface-mounted box. 8 independent channels can be used for presence or/and brightness dependent control for lighting, HVAC control etc... Test mode for checking function and detection area </t>
    </r>
    <r>
      <rPr>
        <b/>
        <sz val="12"/>
        <rFont val="Arial"/>
        <family val="2"/>
      </rPr>
      <t>(Make: - Panasonic / Legrand / Creston)</t>
    </r>
  </si>
  <si>
    <r>
      <t xml:space="preserve">Supply, Installation, testing and commissioning of 8 Button Keypad, For operating switching, dimming, blinds and recall/save  light  scene  functions  individually. 8 Button operation. Keypad must be bu wired only, Can be used to send temperature, priority, value, percentage, HVAC operation mode value. Scene functions can be saved by pressing 5 seconds if fold is programmed as recall/ save light scene. Setting of desired behaviour via long and short key depression is possible. With LED status indication, KNX/Other Wired Bus only. </t>
    </r>
    <r>
      <rPr>
        <b/>
        <sz val="12"/>
        <rFont val="Arial"/>
        <family val="2"/>
      </rPr>
      <t>(Make: - Panasonic / Legrand / Creston)</t>
    </r>
  </si>
  <si>
    <r>
      <t>Supply, Installation, testing and commissioning of KNX IP Router/Interface/Gateway, Connecting KNX IP/Other and KNX TP/Other Integration KNX/Other IP / Ethernet with TP Bus system Supporting KNXnet / IP /other routing and tunneling functions Indicated operation and filtering statuses by LEDs Connecting KNX IP/other devices by a standard RJ45 connector directly and also via Ethernet networks A rail-mounted device for installation in distribution boards on 35 mm DIN rails Integrated bootloader function for remote firmware updates via IP / Ethernet Temporary deactivation of filtering by a single button press (Eases commissioning because of short-time access to other lines.) No need for an additional power supply  KNX/Other Wired Bus only.</t>
    </r>
    <r>
      <rPr>
        <b/>
        <sz val="12"/>
        <rFont val="Arial"/>
        <family val="2"/>
      </rPr>
      <t xml:space="preserve"> (Make: - Panasonic / Legrand / Creston)</t>
    </r>
  </si>
  <si>
    <r>
      <t xml:space="preserve">Supply, Installation, testing and commissioning of BUS Power Supply, 640mA Power Supply.  For supplying KNX/Other Bus devices with bus voltage. One non-choked and one choked output each. The non-choked output can be used for the supply of another line or for function devices (smart sensor etc.) which require an auxiliary voltage. Nominal voltage can be subdivided to outputs (choked or nonchoked) as desired. With reset switch for bus lines. With short circuit protection.
With overvoltage protection  KNX/Other Wired Bus only </t>
    </r>
    <r>
      <rPr>
        <b/>
        <sz val="12"/>
        <rFont val="Arial"/>
        <family val="2"/>
      </rPr>
      <t>(Make: - Panasonic / Legrand / Creston)</t>
    </r>
  </si>
  <si>
    <r>
      <t xml:space="preserve">Supply, Installation, testing and commissioning of Of Standalone PIR 360 Degree Ceiling Mount Sensor Dual Tech PIR and Microwave 360 degree 5A resistive Load Detection dia 1-15 meter adjustable at Installation height of 1.5-3.5 meter detection speed 0.6-1.5m/s </t>
    </r>
    <r>
      <rPr>
        <b/>
        <sz val="12"/>
        <rFont val="Arial"/>
        <family val="2"/>
      </rPr>
      <t>(Make: - Panasonic / Legrand / Creston)</t>
    </r>
  </si>
  <si>
    <r>
      <t xml:space="preserve">Supply, Installation, testing and commissioning ofof Communication BUS wire, outdoor; 2x2x0,8mm; solid; Cu; PVC; green; 6.2mm
Operating temperature -30...70°C The E-bus cable is used for the transmission of  bus signals for intelligent  systems in buildings. The cables ensure perfect communication in accordance with EIB regulations (European installation bus). They can be layed over, in, or below the plaster, in pipes and pipe ducts, in dry, moist, and wet areas, as well as outside, provided they are protected against direct exposure to the sun. Wiring together with high-power supply  cables  is  possible  without  limitation.  The  EIB  bus  can  be  used  to  control  lighting,  blinds,  heating,  ventilation, indicator boards, etc. </t>
    </r>
    <r>
      <rPr>
        <b/>
        <sz val="12"/>
        <rFont val="Arial"/>
        <family val="2"/>
      </rPr>
      <t>(Make: - Polycab / LAPP / Beldon)</t>
    </r>
  </si>
  <si>
    <r>
      <t xml:space="preserve">Supply, Installation, testing and commissioning of BUS DALI power cable, Conductor Solid bare copper wire, 1.50SQMM Formation 2 cores twisted around central filler EasyStrip jacket Low Smoke Zero Halogen Outer Jacket Low Smoke Zero Halogen compound HM2 Construction 2 x 1.50SQMM </t>
    </r>
    <r>
      <rPr>
        <b/>
        <sz val="12"/>
        <rFont val="Arial"/>
        <family val="2"/>
      </rPr>
      <t>(Make: - Panasonic / Polycab/ LAPP)</t>
    </r>
  </si>
  <si>
    <r>
      <t xml:space="preserve">Supply, Installation, testing and commissioning of Automation distribution panel with required protection devices. As per actual requirement. Each Light Loop will be have Protection with MCB and  Actuator/Contactor for ISOLATION from Automation Devices. </t>
    </r>
    <r>
      <rPr>
        <b/>
        <sz val="12"/>
        <rFont val="Arial"/>
        <family val="2"/>
      </rPr>
      <t>(Make: - Panasonic / Legrand)</t>
    </r>
  </si>
  <si>
    <r>
      <t>The Electrical Contractor shall provide suitable and sufficient temporary lighting and power for construction / working in the Building with a total carpet area of approx. 40,000 sq. ft</t>
    </r>
    <r>
      <rPr>
        <sz val="12"/>
        <color indexed="10"/>
        <rFont val="Arial"/>
        <family val="2"/>
      </rPr>
      <t xml:space="preserve">. </t>
    </r>
    <r>
      <rPr>
        <sz val="12"/>
        <rFont val="Arial"/>
        <family val="2"/>
      </rPr>
      <t>and maintain the same till completion of the project. It shall include providing 16A/20A/25A/32A plug sockets (industrial type with ON/OFF switch/MCB) / floor standing panels / VTPN DBs as may be sufficiently required at site to meet the project delivery schedules, safety and power requirements. The Contractors will tap off supply from these plugs for his use. Light Fixtures to maintain a suitable lighting level of 150 lux on the floor shall be provided. It shall include replacement of all fused/faulty light fixtures. Each plug socket and Light circuit shall be duly protected by suitable MCBs / ELCBs (of 30mA). The wiring to be used shall be PVC Insulated PVC sheathed copper conductor cables as per relevant IS codes. The contractor shall salvage the complete system and take it back at the end of the project.</t>
    </r>
  </si>
  <si>
    <t>Front Row - Only Desk    (Fixed/Removable)</t>
  </si>
  <si>
    <t>BOQ FOR CIVIL &amp; INTERIOR WORK (SOR-1A)</t>
  </si>
  <si>
    <t>BOQ FOR CEILING WORK (SOR-1B)</t>
  </si>
  <si>
    <t>BOQ FOR MODULAR PARTITION &amp; DOOR WORK (SOR-1C)</t>
  </si>
  <si>
    <t>BOQ FOR SIGNAGES &amp; WALLPAPER WORK (SOR-1D)</t>
  </si>
  <si>
    <t>BOQ FOR TOILET CUBICLE WORK (SOR-1E)</t>
  </si>
  <si>
    <t>BOQ FOR BLINDS WORK (SOR-1F)</t>
  </si>
  <si>
    <t>BOQ FOR KITCHEN EQUIPMENTS WORK (SOR-1G)</t>
  </si>
  <si>
    <t>BOQ FOR FURNITURE WORK (SOR-1H)</t>
  </si>
  <si>
    <t>Sl.No.</t>
  </si>
  <si>
    <t>34.A</t>
  </si>
  <si>
    <t>34.B</t>
  </si>
  <si>
    <t>34.A.01</t>
  </si>
  <si>
    <t>34.A.02</t>
  </si>
  <si>
    <t>34.A.03</t>
  </si>
  <si>
    <t>34.A.04</t>
  </si>
  <si>
    <t>34.A.05</t>
  </si>
  <si>
    <t>34.A.06</t>
  </si>
  <si>
    <t>34.A.07</t>
  </si>
  <si>
    <t>34.A.08</t>
  </si>
  <si>
    <t>34.B.01</t>
  </si>
  <si>
    <t>34.B.02</t>
  </si>
  <si>
    <t>34.B.03</t>
  </si>
  <si>
    <t>34.B.04</t>
  </si>
  <si>
    <t>34.B.05</t>
  </si>
  <si>
    <t>34.B.06</t>
  </si>
  <si>
    <t>34.B.07</t>
  </si>
  <si>
    <t>34.B.08</t>
  </si>
  <si>
    <t>34.B.09</t>
  </si>
  <si>
    <t>34.B.10</t>
  </si>
  <si>
    <t>34.C</t>
  </si>
  <si>
    <t>34.C.01</t>
  </si>
  <si>
    <t>34.C.02</t>
  </si>
  <si>
    <t>34.C.03</t>
  </si>
  <si>
    <t>34.C.04</t>
  </si>
  <si>
    <t>34.C.05</t>
  </si>
  <si>
    <t>34.C.06</t>
  </si>
  <si>
    <t xml:space="preserve">BOARD ROOM </t>
  </si>
  <si>
    <t>CHAIRMAN SECRETARIAT</t>
  </si>
  <si>
    <t>DIRECTOR ROOMS</t>
  </si>
  <si>
    <t>DIRECTOR'S WAITING AREA</t>
  </si>
  <si>
    <t xml:space="preserve">AGM / DGM ROOM FURNITURE </t>
  </si>
  <si>
    <t xml:space="preserve">ED/GM  ROOM FURNITURE </t>
  </si>
  <si>
    <t>CENTRALISED ASSET MANAGEMENT ROOM</t>
  </si>
  <si>
    <t>RECEPTION AREA</t>
  </si>
  <si>
    <t>COMPACTOR ROOM</t>
  </si>
  <si>
    <t>GRAND TOTAL OF FURNITURE</t>
  </si>
  <si>
    <t>BOQ FOR HVAC WORK (SOR-1I)</t>
  </si>
  <si>
    <t>56.1.1</t>
  </si>
  <si>
    <t>56.1.2</t>
  </si>
  <si>
    <t>57.1.1</t>
  </si>
  <si>
    <t>57.1.2</t>
  </si>
  <si>
    <t>57.1.3</t>
  </si>
  <si>
    <t>57.1.4</t>
  </si>
  <si>
    <t>58.1.1</t>
  </si>
  <si>
    <t>58.2.1</t>
  </si>
  <si>
    <t>59.1.1</t>
  </si>
  <si>
    <t>59.2.1</t>
  </si>
  <si>
    <t>59.3.1</t>
  </si>
  <si>
    <t>59.3.2</t>
  </si>
  <si>
    <t>59.5.1</t>
  </si>
  <si>
    <t>59.5.2</t>
  </si>
  <si>
    <t>59.5.3</t>
  </si>
  <si>
    <t>BOQ FOR ELECTRICAL WORK (SOR-1J)</t>
  </si>
  <si>
    <t>BOQ FOR UPS WORK (SOR-1K)</t>
  </si>
  <si>
    <t>BOQ FOR PHE WORK (SOR-1M)</t>
  </si>
  <si>
    <t>ii</t>
  </si>
  <si>
    <t>Half Brick masonry with common burnt clay F.P.S. (non modular) bricks of class designation 7.5 in super structure above plinth level upto floor V level. Cement Mortar 1:4 ( 1 Cement : 4 Coarse Sand)                                                                                                                                              Extra for providing and placing in position 2 nos 6 mm dia MS Bars at every third course of half brick masonary.</t>
  </si>
  <si>
    <t xml:space="preserve">Brick work with common burnt clay F.P.S. (non modular) bricks of class designation 7.5 in super structure above plinth level upto floor V level in all shapes and sizes in: Cement Mortar 1:4 ( 1 Cement : 4 Coarse Sand)   </t>
  </si>
  <si>
    <t>Providing &amp; Applying polymer modified, flexible cementatious negative side waterproofing coating with elastic waterproofing polymers on interior wall plaster surface in three coats @14.35 kg /10 sqm. one coat of self priming of cementatious waterproofing polymer(dilution with water in the ratio of 1:1) and two coats of cementatious waterproofing polymer (dilution with water in the ratio of 3:1 ) after scrapping and properly cleaning the surface to remove pre-existing paint film &amp; loose particles till plaster is visible, complete in all respect as per the direction of Engineer-in-Charge.</t>
  </si>
  <si>
    <t>Providing and laying in position cement concrete of specified grade, excluding the cost of centering and shuttering. All work upto plinth level:                                                                           1:2:4 ( 1 Cement : 2 Coarse Sand (Zone-III) derived from natural sources : 4 graded stone aggregate 20 mm nominal size derived from natural sources.</t>
  </si>
  <si>
    <t>15 mm cement plaster 1:3 ( 1 cement : 3 coarse sand ) finished with a floating coat of neat cement on the rough side of single or half brick wall.</t>
  </si>
  <si>
    <t>Providing and laying Polished Granite Stone Flooring in required design and patterns, in linear as well as curvilinear portions of the building all complete as per the architectural drawings with 18 mm thick stone slab over 20 mm ( average ) thick base of cement mortar 1:4 ( 1 Cement : 4 Coarse Sand)  laid and jointed with cement slurry and pointing with white cement slurry admixed with pigment of matching shade including rubbing , curing and polishing etc. all complete as specified and as directed by Engineer-In-Charge.                                                                                    Polished Granite stone slab of colour Black, Cherry / Ruby Red or equivalent.</t>
  </si>
  <si>
    <t>Providing and fixing removable raised / false access flooring with system and its components of approved make for different plenum height with possible height adjustment upto 50 mm, comprising of modular load bearing floor panels supported on G.I. rectangular stringer frame work and GI pedestal etc. all complete, as per the architectural drawings , as specified and as directed by Engineer in charge consisting of :                                                                                                 (a) Providing at required spacing to form modular frame work, pedestals made out of GI tube of thickness minimum 2 mm and 25 mm outer diameter, fully welded on to G.I. base plate of size 100 mm x 100 mm x 3 mm at the bottom of the pedestal tube, G.I. pedestal head of size 75 mm x 75 mm x 3.5 mm welded with G.I. fully threaded stud 16 mm outer diameter with 2 G.I. check nuts screwed on the stud for level adjustment upto 50 mm, locking and stabilising the pedestal head in posistion at the required level. The pedestals shall be fixed to the sub floor (base) through base plate using epoxy based adhesive of approved make or the machine screw with a rawl plug.            (b) Stringers system in all steel construction hot dipped galvanised of rectangular size 570 x 20 x 30 x 0.80 mm thick having holes at both ends for securing the stringers on to the pedestal head using fully threaded screws ensuring maximum lateral stability in all directions, the grid formed by the pedestal and stringer assembly shall receive the floor panel , this sytem shall provide adequate solid , rigid support for access floor panel , the system shall provide a minimum clear uninterrupted clearance between the bottom of the floor for electrical conduits and wiring etc. all complete as per the architectural drawings, as specified and as directed by the engineer in charge.                                                                                                                                               (c) Providing and fixing access floor panel of 600x600x32 mm medium grade filled steel anti static high pressure lamination of 800H grade (FS800H). Access floor panel shall be steel welded construction with an enclosed bottom pan with uniform pattern of 64 hemispherical cones. The top and bottom plates of steel guages: top 0.6 mm and bottom 0.7 mm fused spot welded together (minimum 64 welds in each dome and 20 welds along each flange). The panel should be corroresist epoxy coated for lifetime rust protection and cavity formed by the top and bottom plate is filled with pyrogrip noncombustible portland cementitious core mixed with light weight foaming compound. The access floor shall be factory finished with anti-static high pressure laminate with non warp technology upto 1mm thickness for superior adhesion and surface flatness within 0.75mm. The panel is to withstand a concentrated load of 363 kgs applied on area 25 mm x 25 mm without collapse in the centre of the panel which is placed on four steel blocks. The panel will withstand and uniformly distributed load  (UDL) minimun 1250 kg/sqm and an impact load of 50kg all complete as per the approved manufacturers specification and as per the direction of engineer-in-charge. All specification must be printed on the side of the panel to ensure the quality of the product. 450 mm Finished Floor Height (FFH).</t>
  </si>
  <si>
    <t>Providing and applying Plaster of Paris (POP) putty of 2 mm thickness over plastered surface to prepare the surface even and smooth complete.</t>
  </si>
  <si>
    <t>iii</t>
  </si>
  <si>
    <t>iv</t>
  </si>
  <si>
    <t>v</t>
  </si>
  <si>
    <t>vi</t>
  </si>
  <si>
    <t>vii</t>
  </si>
  <si>
    <t>viii</t>
  </si>
  <si>
    <t>BOQ FOR AV WORK (SOR-1N)</t>
  </si>
  <si>
    <t>BOQ FOR ELV WORK (SOR-1O)</t>
  </si>
  <si>
    <t>BOQ FOR OTHER WORK (SOR-1P)</t>
  </si>
  <si>
    <t>Providing and submission of all arch, interior &amp; mep as built drawings duly checked &amp; verified by architects along with completion report. Equipment warranty/guarntee documents mock check reports &amp; maintainance guideline documents from respective oems &amp; vendors.</t>
  </si>
  <si>
    <t>GRAND TOTAL AV WORK</t>
  </si>
  <si>
    <t>GRAND TOTAL ELV WORK</t>
  </si>
  <si>
    <t>Providing and fixing daylight effect ceiling including led light &amp; framework in classical white/wood finish as per design &amp; framework:fitiings external day light sensor and remote; installation along with providing detailed shop drawings for the total installation complete. Each panel 600x400 as per standard design</t>
  </si>
  <si>
    <t xml:space="preserve">Providing and fixing false ceiling at all heights including providing and fixing of frame work made of special sections, power pressed from M.S. sheets and galvanized with zinc coating of 120 gms/sqm (both side inclusive) as per IS:277 and consisting of angle cleats of size 25 mm wide x 1.6 mm thick with flanges of 27 mm and 37 mm, at 1200 mm centre to centre, one flange fixed to the ceiling with dash fastener 12.5 mm dia x 50 mm long with 6 mm dia bolts, other flange of cleat fixed to the angle hangers of 25x10x0.50 mm of required length with nuts &amp; bolts of required size and other end of angle hanger fixed with intermediate G.I. channels 45x15x0.9 mm running at the spacing of 1200 mm centre to centre, to which the ceiling section 0.5 mm thick bottom wedge of 80 mm with tapered flanges of 26 mm each having lips of 10.5 mm , at 450 mm centre to centre, shall be fixed in a direction perpendicular G.I. intermediate channel with connecting clips made out of 2.64 mm dia x 230 mm long G.I. wire at every junction, including fixing perimeter channel 0.5 mm thick 27 mm high having flanges of 20 mm and 30 mm long, the perimeter of ceiling fixed to wall/ partition with the help of rawl plugs at 450 mm centre, with 25 mm long dry wall screws @ 230 mm intervals, including fixing of gypsum board to ceiling section and perimeter channel with the help of dry wall screws of size 3.5x25 mm at 230 mm c/c, including jointing and finishing to a flush finish of tapered and square edges of the board width recommended jointing compound, jointing tapes, finishing with jointing compound in three layers covering upto 150 mm on both sides of joint and two coats of primer suitable for board, all as per manufacture's specification and also including the cost of making openings for light fittings, grills, diffusers, cutouts made with frame of perimeter channels suitably fixed, all complete as per drawings, specification and direction of the engineer in charge but excluding the cost of painting with:  </t>
  </si>
  <si>
    <t>BOQ FOR FIR FIGHTING WORK (SOR-1L)</t>
  </si>
  <si>
    <t xml:space="preserve">Supply, installation, testing &amp; commissioning of Direct View LED Video Wall Screen, 136" LED Wall AIO screen with 1.58 mm pixel pitch in 16:9 aspect ratio with diecast aluminium cabinets, Minimum Resolution Full HD/1920x1080 or better, with controller inbuilt and sound of 30Watts  Minimum inputs combination of 2 x HDMI 2.0, 1 x DP, 4 x USB,  Sound Out for speakers , Rs232/LAN for ethernet , Max Brightness 600 nits or better with HDR, Refresh rate 3840 Hz or better, Contrast 10,000:1 or better, , 160 x 160 Viewing Angle, Colour Temperature 3000 to 10000 Adjustable or more, Brightness Uniformity 97% or better, Inbuilt OS  Windows/ Android/ Tizen/WebOS with inbuilt speakers, remote controller, Standby power mode supported to save energy and Max load should not be more than 1.5KW with Plug &amp; play power cable. Smart features like signedge inbuilt, wireless mirroring etc with mounting arrangemnet etc all complete as required.
</t>
  </si>
  <si>
    <t xml:space="preserve">Supply, installation, testing &amp; commissioning of 85" Professional Ultra HD Display Panel, 4K UHD (3840 X 2160) Resolution, Brightness 500 Cd / m2 or more, Android 11.0 based SOC with Quad Core Processor, 4GB RAM, 32GB Memory, Interface: 2 HDMI 2.0 or more inputs, 1 DisplayPort 1.2 or more input, 1 USB 3.0 or more , 1 USB 2.0 or more, Ethernet, RS232, 1 Audio Out, Digital Audio Out, 1 HDMI 2.0 Out, 24W or more built-in Speaker, 24/7 operation, RS232 and LAN Control, OSD and UI rotation, USB Auto play function, Multi functional USB Type C (for Audio, Video, Network, Microphone, 65W charging, Camera connectivity), Wireless Screen sharing with Airplay, Miracast and Mirroring, PIP/PBP support, Landscape and Portrait mode, Instant mobile content ransfer, OPS Slot available, BIS Certified etc all complete as required.
</t>
  </si>
  <si>
    <t xml:space="preserve">Supply, installation, testing &amp; commissioning of 75" Professional Ultra HD Display Panel, 4K UHD (3840 X 2160) Resolution, Brightness 500 Cd / m2 or more, Android 11.0 based SOC with Quad Core Processor, 4GB RAM, 32GB Memory, Interface: 2 HDMI 2.0 or more inputs, 1 DisplayPort 1.2 or more input, 1 USB 3.0 or more , 1 USB 2.0 or more, Ethernet, RS232, 1 Audio Out, Digital Audio Out, 1 HDMI 2.0 Out, 24W or more built-in Speaker, 24/7 operation, RS232 and LAN Control, OSD and UI rotation, USB Auto play function, Multi functional USB Type C (for Audio, Video, Network, Microphone, 65W charging, Camera connectivity), Wireless Screen sharing with Airplay, Miracast and Mirroring, PIP/PBP support, Landscape and Portrait mode, Instant mobile content ransfer, OPS Slot available, BIS Certified etc all complete as required.
</t>
  </si>
  <si>
    <t xml:space="preserve">Supply, installation, testing &amp; commissioning of 65" Professional Ultra HD Display Panel, 4K UHD (3840 X 2160) Resolution, Brightness 500 Cd / m2 or more, Android 11.0 based SOC with Quad Core Processor, 4GB RAM, 32GB Memory, Interface: 2 HDMI 2.0 or more inputs, 1 DisplayPort 1.2 or more input, 1 USB 3.0 or more , 1 USB 2.0 or more, Ethernet, RS232, 1 Audio Out, Digital Audio Out, 1 HDMI 2.0 Out, 24W or more built-in Speaker, 24/7 operation, RS232 and LAN Control, OSD and UI rotation, USB Auto play function, Multi functional USB Type C (for Audio, Video, Network, Microphone, 65W charging, Camera connectivity), Wireless Screen sharing with Airplay, Miracast and Mirroring, PIP/PBP support, Landscape and Portrait mode, Instant mobile content ransfer, OPS Slot available, BIS Certified etc all complete as required.
</t>
  </si>
  <si>
    <t xml:space="preserve">Supply, installation, testing &amp; commissioning of 55" Professional Ultra HD Display Panel, 4K UHD (3840 X 2160) Resolution, Brightness 500 Cd / m2 or more, Android 11.0 based SOC with Quad Core Processor, 4GB RAM, 32GB Memory, Interface: 2 HDMI 2.0 or more inputs, 1 DisplayPort 1.2 or more input, 1 USB 3.0 or more , 1 USB 2.0 or more, Ethernet, RS232, 1 Audio Out, Digital Audio Out, 1 HDMI 2.0 Out, 24W or more built-in Speaker, 24/7 operation, RS232 and LAN Control, OSD and UI rotation, USB Auto play function, Multi functional USB Type C (for Audio, Video, Network, Microphone, 65W charging, Camera connectivity), Wireless Screen sharing with Airplay, Miracast and Mirroring, PIP/PBP support, Landscape and Portrait mode, Instant mobile content ransfer, OPS Slot available, BIS Certified etc all complete as required.
</t>
  </si>
  <si>
    <t xml:space="preserve">Supply, installation, testing &amp; commissioning of Fixed Wall Mount, capable of holding up to 75 kg and supports 32" to 90" displays, VESA Compliant etc all complete as required.
</t>
  </si>
  <si>
    <t xml:space="preserve">Supply, installation, testing &amp; commissioning of Fixed Wall Mount, capable of holding up to 110 kg and supports 75" to 98" displays, VESA Compliant etc all complete as required.
</t>
  </si>
  <si>
    <t xml:space="preserve">Cable Cubby Type 2 with flip top, cover and multi-format cables, 2 Universal Power, 2 USB Charger, 1 HDMI, 1 USB-C, 1 Ehternet Cable, 1 Telephone Cable / Voice Connector, made of steel and aluminium etc all complete
</t>
  </si>
  <si>
    <t xml:space="preserve">Supply, installation, testing &amp; commissioning of Wooden lectern with Dual wired microphone connectivity, 25" table top, with reading lamps, Cable management, Large reading surface as required with cables &amp; connectors as required etc. all complete etc all complete as required.
</t>
  </si>
  <si>
    <t xml:space="preserve">Supply, installation, testing &amp; commissioning of Wireless presentation &amp; Conference module, Native protocols: Airplay, Google Cast, Miracast, Maximum number of simultaneous connections (with Buttons and/or App): 32, Local view, Management and reporting, Frequency band: 2.4 GHZ and 5 GHz, LAN &amp; WiFi, 4K UHD output, USB-A and USB-C port, 100% secure, encrypted and cloud-managed with Two buttons, no cables, no software to download needed etc all complete
</t>
  </si>
  <si>
    <t xml:space="preserve">Supply, installation, testing &amp; commissioning of 4K Network PTZ Conference camera with minimum 12x optical zoom &amp; 80-degree horizontal coverage. Low Noise CMOS 4K image sensor with User-configurable resolution and quality for IP streams (up to 1080p). HDMI resolutions up to 4K30 or better and SDI-3G resolution up to 1080p60 or better. Image rotation controls to allow for inverted mounting using ceiling bracket. Minimum Illumination - 0.5 Lux @ (F1.8, AGC ON) or better, Horizontal Rotation Range - ±170°, Vertical Rotation Range - -30° to +90° or better, White Balance controls- Auto, indoor, outdoor, one-push, manual, specified color temperature or better. Camera should be able to transmit video via network to USB endpoint connected for video conferencing. Power – PoE &amp; AUX. Voice tracking facility by integration with Tabletop wireless conference unit for Chairman/Delegate and Ceiling Array microphones  Shall include wall mounting bracket included etc all complete as required.
</t>
  </si>
  <si>
    <t xml:space="preserve">Supply, installation, testing &amp; commissioning of  4K Network PTZ Conference camera with minimum 20x optical zoom &amp; 60-degree horizontal coverage. Low Noise CMOS 4K image sensor with User-configurable resolution and quality for IP streams (up to 1080p). HDMI resolutions up to 4K30 or better and SDI-3G resolution up to 1080p60 or better. Image rotation controls to allow for inverted mounting using ceiling bracket. Minimum Illumination - 0.5 Lux @ (F1.8, AGC ON) or better, Horizontal Rotation Range - ±170°, Vertical Rotation Range - -30° to +90° or better, White Balance controls- Auto, indoor, outdoor, one-push, manual, specified color temperature or better. Camera should be able to transmit video via network to USB endpoint connected for video conferencing. Power – PoE &amp; AUX. Voice tracking facility by integration with Tabletop wireless conference unit for Chairman/Delegate and Ceiling Array microphones  Shall include wall mounting bracket included etc all complete as required.
</t>
  </si>
  <si>
    <t xml:space="preserve">Supply, installation, testing &amp; commissioning of Unified Communication Bar (All in One) with BYOD Type 1, Built-in dante integration, Should have Built-In DSP which automatically optimizes room acoustics, Integrated Beamforming microphone, 6 Nos. of MEMS capsules with pickup range of 4.5 m or more, Should have 4K ePTZ camera, 5x digital zoom with automatic framing and person tiling feature, Built-in Class D amplifier with 4 Nos. of 40 W full range speaker, Should have 2 HDMI, 1 USB Type-C (3.1), 1 USB Type-A (3.1), Dual Ethernet ports, Bluetooth 5.1  and IEEE 802.11a / b / g / n / ac Wi-fi standard, Zooms and Teams certified, High-precision audio settings for maximum control, setting to exclude (min 3) and prioritize the areas of the room, which automatically focuse on the person speaking in the room, One Priority Zone and up to three Exclusion Zones shall be adjustable, should be controlled through centralized monitoring software along with IR remote control and mounting kit (Combination of same make devices are allowed to achieve given specification) etc all complete.
</t>
  </si>
  <si>
    <t xml:space="preserve">Supply, installation, testing &amp; commissioning of Round Ceiling Mounted Beamforming Microphone Array, shall consist of 15 pre-polarized condenser microphone capsules, shall use beamforming technology that automatically focuses on whoever is speaking in the room and always follows the person around the room, microphone array shall have a Dante interface for digital audio output, supporting both single-cable (PoE + Control + Dante) and split mode cabling (PoE + Ctrl / Dante) on a second RJ45 port, Microphone sensitivity shall be 0 dBV/Pa (1020 mV/Pa). Maximum sound pressure level shall be 98 dB SPL, Dynamic range shall be 81 dB(A), including a flush-mount installation kit etc all complete
</t>
  </si>
  <si>
    <t xml:space="preserve">Supply, installation, testing &amp; commissioning of Ceiling microphone with automatic dynamic Beamforming technology, The beam will automatically detect the position of the person speaking and will follow the person around the room at all times. It should have 2 x Dante digital audio (Redundancy), Analog audio out (Phoenix 3-pin), and Ethernet for Control and PoE connectivity ports. The coverage of the ceiling microphone should be min 800 square feet or more. It should have a true voice lift feature to increase audio intelligibility above the ambient noise floor. It should support IT industry standards like IEEE 802.1x. It can be controlled through software that can control and monitor the microphone in any network. It should have min 100 dB SPL, 5ms latency, and min 90dBA or higher dynamic range. High-precision audio settings for maximum control, setting to exclude (min 5) and prioritize the areas of the room. It should certified from Microsoft Teams and  Zoom Video conferencing applications. It should have UL 62368 certification (including UL 2043 testing and compliance) and safety certifications etc all complete as required.
</t>
  </si>
  <si>
    <t xml:space="preserve">Supply, installation, testing &amp; commissioning of Intel Celeron Mini-PC, Windows 10 IOT License, One time Up to 4 users wireless screen shares &amp; Quad-view Support/ Preinstalled suite of Video conferencing apps / 720p Camera Support / Single Display Support/ Online dashboard support with wireless keyboard and mouse etc all complete as required.
</t>
  </si>
  <si>
    <t xml:space="preserve">Supply, installation, testing &amp; commissioning of Universal Switcher with HDMI and USB-C connectivity Type 2, 2 HDMI Inputs, 2 USB-C connectivity (4K Video, Audio, Data, Power charge), 2 HDMI Outputs, 4 USB-A 3.0 Connection (for USB Devices), 2 USB-B 3.0 Connection (for PC hosts), USB host switching, Analog audio de-embedding, Charging via USB-C up to 60w, Supports HDMI 4K signal formats (4K UHD @60Hz RGB 4:4:4, up to 18 Gbps), DP Alt Mode, HDMI 2.0, HDMI 1.x, DVI Signal Support, HDCP 1.x, HDCP 2.2 support (Combination of same make devices are allowed to achieve given specification) etc all complete
</t>
  </si>
  <si>
    <t xml:space="preserve">Supply, installation, testing &amp; commissioning of Universal Switcher with HDMI and USB-C connectivity Type 1, 1 HDMI Inputs, 1 USB-C connectivity (4K Video, Audio, Data, Power charge), 1 HDMI Outputs, 4 USB-A 3.0 Connection (for USB Devices), 1 USB-B 3.0 Connection (for PC hosts), USB host switching, Analog audio de-embedding, Charging via USB-C up to 60w, Supports HDMI 4K signal formats (4K UHD @60Hz RGB 4:4:4, up to 18 Gbps), DP Alt Mode, HDMI 2.0, HDMI 1.x, DVI Signal Support, HDCP 1.x, HDCP 2.2 support (Combination of same make devices are allowed to achieve given specification) etc all complete as required.
</t>
  </si>
  <si>
    <t xml:space="preserve">Supply, installation, testing &amp; commissioning of 8 Inputs and 8 Outputs HDMI 2.0 Compatible Full 4K Matrix Switcher, Supports HDMI 4K signal formats (4K UHD @60Hz RGB 4:4:4, up to 18 Gbps), HDCP 2.2 and HDCP 1.4 compliant with cross conversion capabilities, HDMI 2.0, HDMI 1.4 and DVI 1.0 compliant, HDR and Low Latency Dolby Vision support, High bitrate Audio Support including Dolby Atmos, TrueHD, DTS-HD, Audio de-embedding, Advanced EDID Management, Fully non-blocking switching architecture etc all complete
</t>
  </si>
  <si>
    <t xml:space="preserve">Supply, installation, testing &amp; commissioning of 4 Inputs and 3 Outputs HDMI 2.0 Matrix Switcher with breakout Audio, Occupancy Sensor input and various control features, Supports HDMI 4K signal formats, 4K UHD @60Hz RGB 4:4:4, up to 18 Gbps, Signal Type: HDMI 2.0, HDMI 1.x, DVI, Content protections HDCP 1.x, HDCP 2.2, All HDMI2.0 audio formats, Automated room control features are also included through GPIO ports, besides of RS-232 and occupancy sensor connectivity  etc all complete
</t>
  </si>
  <si>
    <t xml:space="preserve">Supply, installation, testing &amp; commissioning of AVX HDMI 2.0 Extender (Transmitter / Reciever): Supports HDMI 4K signal formats (4K UHD @60Hz RGB 4:4:4, up to 18 Gbps), Signal Type: HDMI 2.0, HDMI 1.x, DVI, Maximum data rate: 18 Gbps, Bi-directional PoC remote powering, Extends HDMI 2.0, audio, Ethernet, RS-232 up to 100m over one CATx cable, HDR and Low Latency Dolby Vision support, Bi-directional RS-232 extension (pass-through), HDCP 2.3 compliant (transparent pass-through), Ethernet extension etc all complete
</t>
  </si>
  <si>
    <t xml:space="preserve">Supply, installation, testing &amp; commissioning of Room Scheduler Display: 10 Inch Multi-Touch display, PoE+ Powered, portrait, landscape, and table-top Mounting, with Android SoC processor. Native and web apps, Resolution 1280 x 800 Pixels with Book directly on the screen, Book in your normal calendar software, Option to see all the details including room status, future schedule, and bookings, Book as usual - via Outlook or Google Calendar, via the cloud, by using your smartphone/tablet, or directly on the screen outside of the meeting room or at the reception, Supports MS Exchange Server, No custom changes are required in the organization's calendar configurations, Customise colors, logos, backgrounds, and components. Option to easily customize access control and interactivity. Use as read-only displays or fully interactive ones, Highly secure on-prem deployment with no data transmission to our cloud or servers etc all complete as required.
</t>
  </si>
  <si>
    <t xml:space="preserve">Supply, installation, testing &amp; commissioning of Content Management System (CMS) for digital signage (Per display): On-premise / Cloud-based, Intuitive dashboard for content scheduling, layout design, and performance monitoring, Ability to manage a single display or a network of displays from a centralized system, Support for a growing number of displays without performance degradation, Media Format Support: Video: MP4, MOV, AVI, WMV, Images: JPEG, PNG, BMP, HTML5 and animations, Divide each display into multiple regions to show different types of content (e.g., video in one zone, news ticker in another), Dynamic Content Support, Time-based scheduling: Daily, weekly, or monthly schedules, Event-based scheduling: Content triggered by specific conditions (e.g., time of day or audience proximity), Drag-and-drop functionality to arrange and update playlists for individual displays, Automatic content scaling to fit display size, Push content via the internet, LAN, or local storage, Displays can continue running pre-downloaded content without an active connection, Keep detailed logs of when and where content was displayed  etc all complete as required.
</t>
  </si>
  <si>
    <t xml:space="preserve">Supply, installation, testing &amp; commissioning of Digital Wireless UHF handheld microphone set with Rack receiver having 56 MHz or higher of switching  bandwidth and equidistant spacing enables up to 90 channels or more along with 2,240 selectable frequencies for fine-tuning. It should have auto scan feature for efficient connections to reduce time and effort. It should have a minimum 100 meter transmission range. It should have a Cardioid pick-up pattern, Sound pressure level (SPL) : 150 dB or more, System Latency : 1.9 ms, Dynamic range: 130 dB and frequency response: 20Hz- 20000 Hz. The microphone system can be controlled through ios / Android applications via bluetooth. It should have 12 hours of operation life and more etc all complete as required.
</t>
  </si>
  <si>
    <t xml:space="preserve">Supply, installation, testing &amp; commissioning of Digital Wireless UHF lapel microphone set with Rack receiver having 56 MHz or higher of switching  bandwidth and equidistant spacing enables up to 90 channels or more along with 2,240 selectable frequencies for fine tuning. It should have auto scan feature for efficient connections to reduce time and effort. It should have min 100 meter transmission range. It should have omni-directional pick-up pattern, Sound pressure level (SPL) : 130 dB or more, System Latency : 1.9 ms, Dynamic range: 130 dB and frequency response: 20Hz- 20000 Hz. The microphone system can be controlled through ios / Android applications via bluetooth. It should have 12 hours of operation life and more etc all complete as required.
</t>
  </si>
  <si>
    <t xml:space="preserve">Supply, installation, testing &amp; commissioning of Active Antenna Splitter with 2 x 1:4 or 1 x 1:8 active connections, which work on 56 MHz Bandwidth and allow for up to 90 channels, Supports Mobile App streamlines setup and operation and eliminates complicated menus, Frequency range: 470 – 694 MHz, along with Automated setup creates reliable connections with minimal time and effort etc all complete as required.
</t>
  </si>
  <si>
    <t xml:space="preserve">Supply, installation, testing &amp; commissioning of Antenna booster which work on 56 MHz Bandwidth and allow for up to 90 channels, Supports Mobile App streamlines setup and operation and eliminates complicated menus, Frequency range: 470 – 694 MHz, along with Automated setup creates reliable connections with minimal time and effort etc all complete as required.
</t>
  </si>
  <si>
    <t xml:space="preserve">Supply, installation, testing &amp; commissioning of Passive directional antenna, Built-in ⅝" and ⅜" threads allow for easy mic stand mounting, Frequency range 470 – 1075 MHz, Apex angle (-3 dB) approx. 100°, Front-to-back ratio &gt; 14 dB, Gain typ. 5 dBi and  Impedance 50 Ω with Mounting plate for antenna etc all complete as required.
</t>
  </si>
  <si>
    <t xml:space="preserve">Supply, installation, testing &amp; commissioning of Charging set with USB charger and 2 rechargeable battery packs for handheld and bodypack transmitter. It should charge 100% battery power in max. 3 hours charging time. Maximum operating time of 12 hours. Stackable and charging is through USB-C etc all complete etc all complete as required.
</t>
  </si>
  <si>
    <t xml:space="preserve">Supply, installation, testing &amp; commissioning of 40 CM Gooseneck Shotgun Microphone with Hyper Cardioid pick-up pattern, Frequency Response: 40 Hz – 20 kHz, Nominal impedance: 50 Ohm, Sensitivity: 18 mV/Pa, Equivalent noise level: 23 dB (A) with a table stand base with a programmable microphone button (Toggle on/off, PTM, PTT, and permanent on) and a bi-color LED ring for status indication along with XLR-3 connector etc all complete as required.
</t>
  </si>
  <si>
    <t xml:space="preserve">Supply, installation, testing &amp; commissioning of Open Architecture Digital Signal Processor type 1 with 4 Mic/Line Input with Phantom Power and 4 Line Outputs. GPIO Ports - 8x8 or better. AEC channels - 8 or more with 200ms tail length, Minimum 8x8 Dante channels and support for up to 64x64 Network audio channels via Dante / AES67 or similar protocol, SIP Softphone integration for Audio conferencing, USB-B &amp; C port supporting AV USB Bridging for software or web-based conferencing applications emulating USB Audio (Speakerphone) and USB Video (Camera) driver. 24 bit-A/D-D/A converters or better, 48 kHz Sample rate or better, Input frequency response of 20 Hz to 20 kHz  or better, Input dynamic range &gt; 109 dB  or better. RS232 Ports - 2 or more etc all complete as required.
</t>
  </si>
  <si>
    <t xml:space="preserve">Supply, installation, testing &amp; commissioning of Open Architecture Digital Signal Processor Type 2 with minimum 12 Mic/Line inputs and 12 Line outputs. Shall support phantom power on each microphone input. AEC channels - 16 or more with 200ms tail length for Analog and Networked Microphones.Minimum 32x32 Dante channels and support for up to 128x128 Network audio channels via Dante /AES67 or similar protocol. POTS and SIP Softphone integration for Audio conferencing. USB-B port supporting AV USB Bridging for software or web-based conferencing applications emulating USB Audio (Speakerphone) and USB Video (Camera) driver. 24 bit-A/D-D/A converters or better, 48 kHz Sample rate or better, Input frequency response of 20 Hz to 20 kHz  or better, Input dynamic range &gt; 109  or better etc all complete
</t>
  </si>
  <si>
    <t xml:space="preserve">Supply, installation, testing &amp; commissioning of Hardware or Software based control system with required ports to control the devices mentioned in BOQ with perpetual licenses to connect Wall/Table mount touch screen controllers and iOS and Windows devices as wireless touch controller etc all complete as required.
</t>
  </si>
  <si>
    <t xml:space="preserve">Supply, installation, testing &amp; commissioning of 5" High Definition, Projective capacitive Multi-touch Touch Screen Controller with 24-bit color display. Viewable Screen Dimensions (diagonal) – 5-inch, Resolution - 1280 × 720, Brightness - 450 Nits, Aspect ratio – 16:9, Power – PoE, Mounting – Wall and Tabletop, Orientation - Vertical / horizontal. etc all complete as required.
</t>
  </si>
  <si>
    <t xml:space="preserve">Supply, installation, testing &amp; commissioning of 10" High Definition, Multi-touch Touch Screen Controller with 24-bit color display. Viewable Screen Dimensions (diagonal) – 10.07-inch, Resolution - 1920 × 1200, Brightness - 380 Nits, Aspect ratio – 16:10, Power – PoE, Mounting – Wall and Tabletop, Orientation - Vertical / horizontal. Configurable LEDs on both sides. Sensors - Ambient Light Sensor, Proximity Detection etc all complete as required.
</t>
  </si>
  <si>
    <t xml:space="preserve">Supply, installation, testing &amp; commissioning of Column Surface-Mount Loudspeaker: Transducer 16 x 2.75 inch weather treated paper cone woofer or better. Frequency Range 90 Hz – 17 kHz or better, Rated Power 200 watts (rms) or better. Sensitivity 89 dB (Narrow) 88 dB (Wide) Mode or better, Coverage 160 x 15 (Narrow) / 30 (Wide) degrees or better, Transformer Taps (70V / 100V): 120 / 60 / 30 Watt or better. Ingress Protection IP54 or better, Powder coated aluminum enclosure or similar. Powder coated aluminum grille or similar. Pan-Tilt mounting bracket should be included etc all complete as required.
</t>
  </si>
  <si>
    <t xml:space="preserve">Supply, installation, testing &amp; commissioning of 6.5 inch Two Way Ceiling Loudspeaker: Rated noise power 80 watts or more, Frequency Range 55 Hz – 20 kHz, Sensitivity 89 dB or more, Rated coverage 100° conical DMT, Maximum continuous SPL 108 dB or mroe, Maximum peak SPL 114 dB or more, Transformer Taps (70V / 100V): 60 / 30 / 15 Watt or better Should include OEM supplied mounting brackets etc all complete as required.
</t>
  </si>
  <si>
    <t xml:space="preserve">Supply, installation, testing &amp; commissioning of Two-way, Ceiling-mount loudspeaker with back can. Continuous Power - minimum 30 Watts or better, Sensitivity- minimum 89 dB SPL or better, Coverage Angle -110° or less, Maximum Peak SPL - minimum 110 dB or better, Rated Impedance - 8 Ohms. Transformer Tapping - 70V/100V(30,15,7.5watts) or better. Transducers - LF - mimimum 6.5-inch or better, HF- .86-inch coaxially mounted with LF or better, Should include OEM supplied mounting brackets etc all complete as required.
</t>
  </si>
  <si>
    <t xml:space="preserve">Supply, installation, testing &amp; commissioning of 8 Channel Class D Amplifier, 200. Watt at 4 Ω, 8 Ω, 70 V or 100 V on each channel, FlexAmp Technology allows each pair of amplifier channels to deliver up to 400 W total power, in any ratio, Frequency response at 8 Ω 20 Hz – 20 kHz +/- 0.5 dB, Signal to Noise &gt; 103 dB, Input impedance &gt;10k, balanced or unbalanced, UL, CE, RoHS / WEEE compliant etc all complete as required.
</t>
  </si>
  <si>
    <t xml:space="preserve">Supply, installation, testing &amp; commissioning of Quad Channel Class-D amplifier Per Channel Power 60W  @8Ω/4Ω or better. Support for 70V/100V or more. Power Sharing or Bridge/Parallel modes for better power distribution. Frequency Response- 20 Hz – 20 kHz or better. Signal to Noise ratio -&gt; 103 dB or better, Input impedance - &gt;10k, balanced or unbalanced or better, Front and Rear panel indicators for Power, signal (per channel), limit / mute / protect etc. or better. Better to have Remote standby and Power saving features - Auto-standby etc all complete as required.
</t>
  </si>
  <si>
    <t xml:space="preserve">Supply, installation, testing &amp; commissioning of 8-Port Gigabit Ethernet High-power PoE+ Unmanaged Switch with FlexPoE (123W) etc all complete  as required.
</t>
  </si>
  <si>
    <t xml:space="preserve">Supply, installation, testing &amp; commissioning of 16-Port Gigabit Ethernet High-Power PoE+ Unmanaged Switch with 8-Ports PoE++ (380W) etc all complete as required.
</t>
  </si>
  <si>
    <t xml:space="preserve">Supply, installation, testing &amp; commissioning of 2 Meter Premium High Speed HDMI 2.0b flexy cable, Bandwidth up to 18Gbps, Up to 4096 x 2160 @ 6 0Hz at RGB 4:4:4 video resolution, Support High Dynamic Range (HDR10), Dolby Vision and Hybrid log–gamma (HLG) video, Consumer Electronics Control (CEC), Audio Return Channel (ARC) and HDMI Ethernet Channel (HEC) etc all complete
</t>
  </si>
  <si>
    <t xml:space="preserve">Supply, installation, testing &amp; commissioning of 5 Meter Premium High Speed HDMI 2.0b Premium cable, Bandwidth up to 18Gbps, Up to 4096 x 2160 @ 6 0Hz at RGB 4:4:4 video resolution, Support High Dynamic Range (HDR10), Dolby Vision and Hybrid log–gamma (HLG) video, Consumer Electronics Control (CEC), Audio Return Channel (ARC) and HDMI Ethernet Channel (HEC) etc all complete as required.
</t>
  </si>
  <si>
    <t xml:space="preserve">Supply, installation, testing &amp; commissioning of 10 Meter Premium High-Speed HDMI 2.0b Hybrid Optical Active Cable, Bandwidth up to 18Gbps, Up to 4096 x 2160 @ 60 Hz at RGB 4:4:4 video resolution, Supports EDID, HDCP2.2, HDR, CEC, ARC etc all complete as required.
</t>
  </si>
  <si>
    <t xml:space="preserve">Supply, installation, testing &amp; commissioning of 15 Meter Premium High-Speed HDMI 2.0b Hybrid Optical Active Cable, Bandwidth up to 18Gbps, Up to 4096 x 2160 @ 60 Hz at RGB 4:4:4 video resolution, Supports EDID, HDCP2.2, HDR, CEC, ARC etc all complete as required.
</t>
  </si>
  <si>
    <t xml:space="preserve">Supply, installation, testing &amp; commissioning of 2 Meter Full-featured Type-C ProAV cable 4K Video; USB 2.0 &amp; 3.2 Gen 2x2 Data; 100W/5A PD Charging, 4 Lane Displayport Alt mode (4K60FPS Video and Audio), USB3.2 Gen 2x2 20Gbps (10Gbps/lane) "SuperSpeedPlus" (4K Webcam, SSD storage) etc all complete
</t>
  </si>
  <si>
    <t xml:space="preserve">Supply, installation, testing &amp; commissioning of 10 Meter HUSB 3.1 Gen1 SuperSpeed Active Extension Cable TypeA/male to TypeA/female, Native USB2/USB1 and USB3 extension, Supporting peripherals via USB 2.0 up to 480 Mbps (Mouse, Keyboard, Thumb Drive, Speakerphone and Webcam), Plug and play compatible with PC, Mac, and Linux etc all complete as required.
</t>
  </si>
  <si>
    <t xml:space="preserve">Supply, installation, testing &amp; commissioning of Microphone Cable, 2 Conductor 22 AWG Tinned Copper, PE Insulation, 85% Tinned Copper Braid Shield, Cotton Braid, PVC Jacket (as per actual) etc all complete as required.
</t>
  </si>
  <si>
    <t xml:space="preserve">SITC 2 Conductor 14 AWG Speaker Cable, stranded Bare copper conductors, PVC / Nylon insulation, PVC jacket (as per actual) etc all complete
</t>
  </si>
  <si>
    <t xml:space="preserve">Supply, installation, testing &amp; commissioning of Connector and Accessories (such as USB Patch cord cable, USB-HUB, USB-C to HDMI Adaptor etc) etc all complete as required.
</t>
  </si>
  <si>
    <t xml:space="preserve">SITC 2 Conductor Cat 6 STP Cable (as per actual) etc all complete as required.
</t>
  </si>
  <si>
    <t xml:space="preserve">Supply, installation, testing &amp; commissioning of Rack Structure 16 U Air Cooled AV Equipment Rack with 4 Nos. of Vertical Power Strips, Cantilever Selves, Cable routing perforations, 4 No. of Spin Wheels etc all complete as required.
</t>
  </si>
  <si>
    <t xml:space="preserve">Supply, installation, testing &amp; commissioning of Rack Structure 24 U Air Cooled AV Equipment Rack with 4 Nos. of Vertical Power Strips, Cantilever Selves, Cable routing perforations, 4 No. of Spin Wheels etc all complete as required.
</t>
  </si>
  <si>
    <t>Providing and laying cement concrete flooring 1:2:4 (1 cement: 2 coarse sand: 4 graded stone aggregate) using 10 mm nominal size stone aggregate upto 75 mm thick flooring , finished with a floating coat of neat cement, including cement slurry, compacting, curing, and finishing smooth. The work shall be completed as per CPWD specifications and directions of the Engineer-in-Charge.</t>
  </si>
  <si>
    <t>PACKAGE - FIRE ALARM &amp; DETECTION SYSTEM</t>
  </si>
  <si>
    <t>S. NO.</t>
  </si>
  <si>
    <r>
      <t>Supply,      Installation,Testing      &amp;      Commisioning      of Microprocessor  based  Fire  alarm  control  panel ,  fully networkable  &amp;  expandable   with  each  loop  capable  of supporting not less than 125 devices ( including detectors and  devices)  and  minimum  120  detectors  per  loop  and loop length up to 2 Km, LCD/TFT/LED Display. The panel shall be soft/ hard addressable type.  The panel shall be able to give  pin  point  location  of  all  fire/fault  conditions.  Further, the   panel   must   be   able   to   automatically   switch   off respective   control   switches   when   ever   any   alarm   is triggered.The   panel   shall   have   in   built   rectifier,   Loop cards, to connect  externel or internal printer (if required) and     facility to integration with Analog/Digital voice evacuation system , Provision display unit to indicate Fire/Fault Signal with address and analog output, integral SMF lead acid batteries with sealed cells of 24 V sufficient for 48 hours normal working conditions and  then  be  capable  of  operating  the  system  for  30 minutes  during an  emergency conditions  at full  load with automatic  integral  battery  charger  complete  as  required and  as  per  specification.(Note  :  Number  of  detectors  / devices per loop shall not exceed 90% of its full capacity.) Panel  should   be</t>
    </r>
    <r>
      <rPr>
        <b/>
        <sz val="12"/>
        <rFont val="Arial"/>
        <family val="2"/>
      </rPr>
      <t xml:space="preserve"> UL  /  FM  /  VDS / EN</t>
    </r>
    <r>
      <rPr>
        <sz val="12"/>
        <rFont val="Arial"/>
        <family val="2"/>
      </rPr>
      <t xml:space="preserve">   approved.The  panel shall  be  compatible  for  IBMS  system  with  open  protocol BACnet     /     Modbus     over     IP     complete     as     per specifications.The  Panel  shall  be  suitable  for  integration with  the  main  Fire  Alarm  Control  panel  /  Building  BMS.</t>
    </r>
  </si>
  <si>
    <t>4 Loop Panel</t>
  </si>
  <si>
    <t>Network Card</t>
  </si>
  <si>
    <r>
      <t xml:space="preserve">Supply,  Installation,Testing   &amp;  Commisioning   of  </t>
    </r>
    <r>
      <rPr>
        <b/>
        <sz val="12"/>
        <rFont val="Arial"/>
        <family val="2"/>
      </rPr>
      <t xml:space="preserve">Active Repeater  Panel  </t>
    </r>
    <r>
      <rPr>
        <sz val="12"/>
        <rFont val="Arial"/>
        <family val="2"/>
      </rPr>
      <t>(LCD  /  LED  Display)  with  characters alpha numeric LCD/LED display with all commands such as   reset,   mute,   silence   with    suitable   battery  backup complete  as  required.  Device  should   be  EN / FM / VDS /EN approved.</t>
    </r>
  </si>
  <si>
    <t>SDDD</t>
  </si>
  <si>
    <r>
      <t xml:space="preserve">Supply,  Installation,  Testing  &amp; Commissioning  of </t>
    </r>
    <r>
      <rPr>
        <b/>
        <sz val="12"/>
        <rFont val="Arial"/>
        <family val="2"/>
      </rPr>
      <t xml:space="preserve">Analog Addressable Multi Sensor ( Smoke + Heat) Combination </t>
    </r>
    <r>
      <rPr>
        <sz val="12"/>
        <rFont val="Arial"/>
        <family val="2"/>
      </rPr>
      <t xml:space="preserve">with decentralized   intelligence, soft   addressable   (with   or without  inbuilt  fault  Isolator  )  complete  with  base  as  per recommended Standard. (Note : Detectors without built-in fault  isolator  shall  provide  one  independent  fault  isolator module  with every detector without  any extra cost.)  </t>
    </r>
    <r>
      <rPr>
        <b/>
        <sz val="12"/>
        <rFont val="Arial"/>
        <family val="2"/>
      </rPr>
      <t xml:space="preserve">Detector  should   be  FM  /  UL  /  VDS  /EN approved. </t>
    </r>
    <r>
      <rPr>
        <sz val="12"/>
        <rFont val="Arial"/>
        <family val="2"/>
      </rPr>
      <t>as per NFPA 72 (Class X Circuits)</t>
    </r>
  </si>
  <si>
    <r>
      <t xml:space="preserve">Supply,  Installation,  Testing  &amp; Commissioning  of </t>
    </r>
    <r>
      <rPr>
        <b/>
        <sz val="12"/>
        <rFont val="Arial"/>
        <family val="2"/>
      </rPr>
      <t xml:space="preserve">Analog Addressable    optical    type    smoke    detector    </t>
    </r>
    <r>
      <rPr>
        <sz val="12"/>
        <rFont val="Arial"/>
        <family val="2"/>
      </rPr>
      <t xml:space="preserve">with decentralized   intelligence, soft   addressable   (with   or without  inbuilt  fault  Isolator  )  complete  with  base  as  per recommended Standard. (Note : Detectors without built-in fault  isolator  shall  provide  one  independent  fault  isolator module  with every detector without  any extra cost.)  </t>
    </r>
    <r>
      <rPr>
        <b/>
        <sz val="12"/>
        <rFont val="Arial"/>
        <family val="2"/>
      </rPr>
      <t>Detector  should   be  FM  /  UL  /  VDS /EN approved.</t>
    </r>
    <r>
      <rPr>
        <sz val="12"/>
        <rFont val="Arial"/>
        <family val="2"/>
      </rPr>
      <t>as per NFPA 72 (Class X Circuits)</t>
    </r>
  </si>
  <si>
    <r>
      <t xml:space="preserve">Supply,  Installation,  Testing  &amp; Commissioning  of </t>
    </r>
    <r>
      <rPr>
        <b/>
        <sz val="12"/>
        <rFont val="Arial"/>
        <family val="2"/>
      </rPr>
      <t xml:space="preserve">Analog Addressable Rate of Rise and Fixed heat detector </t>
    </r>
    <r>
      <rPr>
        <sz val="12"/>
        <rFont val="Arial"/>
        <family val="2"/>
      </rPr>
      <t xml:space="preserve">with decentralized   intelligence, soft   addressable   (with   or without  inbuilt  fault  Isolator  )  complete  with  base  as  per recommended  Standard.(Note  : Detectors  without built-in fault  isolator  shall  provide  one  independent  fault  isolator module  with every  detector without  any extra cost.)  </t>
    </r>
    <r>
      <rPr>
        <b/>
        <sz val="12"/>
        <rFont val="Arial"/>
        <family val="2"/>
      </rPr>
      <t xml:space="preserve">Detector  should   be  FM  /  UL  /  VDS /EN approved. </t>
    </r>
    <r>
      <rPr>
        <sz val="12"/>
        <rFont val="Arial"/>
        <family val="2"/>
      </rPr>
      <t>as per NFPA 72 (Class X Circuits)</t>
    </r>
  </si>
  <si>
    <r>
      <t xml:space="preserve">Providing,fixing,testing  and  commissioning  of  </t>
    </r>
    <r>
      <rPr>
        <b/>
        <sz val="12"/>
        <rFont val="Arial"/>
        <family val="2"/>
      </rPr>
      <t xml:space="preserve">response indicators </t>
    </r>
    <r>
      <rPr>
        <sz val="12"/>
        <rFont val="Arial"/>
        <family val="2"/>
      </rPr>
      <t xml:space="preserve">with dual LED suitable for operation on 12/24 volts  D.C.,  sheet  steel  /  Polymer  housing  suitable  for surface/recess   mounting  including  making  connections with wires complete in all respects. </t>
    </r>
  </si>
  <si>
    <r>
      <t xml:space="preserve">Supply,    installation,    testing    and    commissioning    of </t>
    </r>
    <r>
      <rPr>
        <b/>
        <sz val="12"/>
        <rFont val="Arial"/>
        <family val="2"/>
      </rPr>
      <t xml:space="preserve">Addressable  Manual  call  point </t>
    </r>
    <r>
      <rPr>
        <sz val="12"/>
        <rFont val="Arial"/>
        <family val="2"/>
      </rPr>
      <t xml:space="preserve">soft  addressing  complete  as  required. Bi-Colour LED for local indication of device status, single action operation, reset to normal condition using special reset key, clearly visible alarm flag in the activated state  </t>
    </r>
    <r>
      <rPr>
        <b/>
        <sz val="12"/>
        <rFont val="Arial"/>
        <family val="2"/>
      </rPr>
      <t>Device should be FM / UL / VDS /EN approved.</t>
    </r>
    <r>
      <rPr>
        <sz val="12"/>
        <rFont val="Arial"/>
        <family val="2"/>
      </rPr>
      <t xml:space="preserve"> </t>
    </r>
  </si>
  <si>
    <r>
      <t xml:space="preserve">Supply,    installation,    testing    and    commissioning    of </t>
    </r>
    <r>
      <rPr>
        <b/>
        <sz val="12"/>
        <rFont val="Arial"/>
        <family val="2"/>
      </rPr>
      <t>Addressable  Loop  powered  Electronic Hooter Stobe with inbuilt  control  module,  (</t>
    </r>
    <r>
      <rPr>
        <sz val="12"/>
        <rFont val="Arial"/>
        <family val="2"/>
      </rPr>
      <t xml:space="preserve">In  case  of  separately  powered Hooters, cost of the power cable shall be  inclusive in the cost  of  sounders  itself  and  shall  not  be  paid  separately and power of sounders shall be fed from main Fire Alarm Panel only),it should be IP-65 Rated complete   as   required. </t>
    </r>
    <r>
      <rPr>
        <b/>
        <sz val="12"/>
        <rFont val="Arial"/>
        <family val="2"/>
      </rPr>
      <t>Device  should   be  FM  /  EN  /  UL approved.</t>
    </r>
  </si>
  <si>
    <r>
      <t xml:space="preserve">Supply,    installation,    testing    and    commissioning    of Analogue  </t>
    </r>
    <r>
      <rPr>
        <b/>
        <sz val="12"/>
        <rFont val="Arial"/>
        <family val="2"/>
      </rPr>
      <t xml:space="preserve">Addressable  Relay module  (with  or  without inbuilt   fault   Isolator ), </t>
    </r>
    <r>
      <rPr>
        <sz val="12"/>
        <rFont val="Arial"/>
        <family val="2"/>
      </rPr>
      <t>with   address   switch</t>
    </r>
    <r>
      <rPr>
        <b/>
        <sz val="12"/>
        <rFont val="Arial"/>
        <family val="2"/>
      </rPr>
      <t xml:space="preserve">,   </t>
    </r>
    <r>
      <rPr>
        <sz val="12"/>
        <rFont val="Arial"/>
        <family val="2"/>
      </rPr>
      <t xml:space="preserve">soft addresing,  with  all  accessories  required  for  third  party equipment controlling like  AHUs, dampers, pressurisation fans,    Elevators   including   accessories,   power   supply, relays etc  as required. (Note : Relay module without built- in fault isolator shall provide one independent fault isolator module  for  every device  without  any  extra cost.)  </t>
    </r>
    <r>
      <rPr>
        <b/>
        <sz val="12"/>
        <rFont val="Arial"/>
        <family val="2"/>
      </rPr>
      <t xml:space="preserve">Device  should   be  FM  /  UL  /  VDS / EN approved. </t>
    </r>
    <r>
      <rPr>
        <sz val="12"/>
        <rFont val="Arial"/>
        <family val="2"/>
      </rPr>
      <t>as per NFPA 72 (Class X Circuits)</t>
    </r>
  </si>
  <si>
    <r>
      <t xml:space="preserve">Supply,    installation,    testing    and    commissioning    of Analogue  </t>
    </r>
    <r>
      <rPr>
        <b/>
        <sz val="12"/>
        <rFont val="Arial"/>
        <family val="2"/>
      </rPr>
      <t xml:space="preserve">Addressable  Relay module  (with  or  without inbuilt   fault   Isolator ), </t>
    </r>
    <r>
      <rPr>
        <sz val="12"/>
        <rFont val="Arial"/>
        <family val="2"/>
      </rPr>
      <t>with   address   switch</t>
    </r>
    <r>
      <rPr>
        <b/>
        <sz val="12"/>
        <rFont val="Arial"/>
        <family val="2"/>
      </rPr>
      <t xml:space="preserve">,   </t>
    </r>
    <r>
      <rPr>
        <sz val="12"/>
        <rFont val="Arial"/>
        <family val="2"/>
      </rPr>
      <t xml:space="preserve">soft addresing,  with  all  accessories  required  for  third  party equipment controlling like  AHUs, dampers, pressurisation fans,    Elevators   including   accessories,   power   supply, relays etc  as required. (Note : Relay module without built- in fault isolator shall provide one independent fault isolator module  for  every device  without  any  extra cost.)  </t>
    </r>
    <r>
      <rPr>
        <b/>
        <sz val="12"/>
        <rFont val="Arial"/>
        <family val="2"/>
      </rPr>
      <t xml:space="preserve">Device  should   be  FM  /  UL  /  VDS /EN  approved. </t>
    </r>
    <r>
      <rPr>
        <sz val="12"/>
        <rFont val="Arial"/>
        <family val="2"/>
      </rPr>
      <t>as per NFPA 72 (Class X Circuits)</t>
    </r>
  </si>
  <si>
    <r>
      <t xml:space="preserve">Supply,    installation,    testing    and    commissioning    of Analogue    </t>
    </r>
    <r>
      <rPr>
        <b/>
        <sz val="12"/>
        <rFont val="Arial"/>
        <family val="2"/>
      </rPr>
      <t>Addressable    monitor    module    (with    or without  inbuilt  fault  Isolator  ) ,</t>
    </r>
    <r>
      <rPr>
        <sz val="12"/>
        <rFont val="Arial"/>
        <family val="2"/>
      </rPr>
      <t xml:space="preserve">soft  addressing,   all accessories  required  for  monitoring  of  flow switches,  fire exit doors,water supply pumps, Fire pumps etc.  complete as  required.  (Note  :  Monitor  module  without  built-in  fault isolator   shall   provide   one   independent   fault   isolator module  for  every  device  without  any  extra cost.)  </t>
    </r>
    <r>
      <rPr>
        <b/>
        <sz val="12"/>
        <rFont val="Arial"/>
        <family val="2"/>
      </rPr>
      <t>Device  should   be  FM  /  UL  /  VDS  /EN approved.</t>
    </r>
    <r>
      <rPr>
        <sz val="12"/>
        <rFont val="Arial"/>
        <family val="2"/>
      </rPr>
      <t xml:space="preserve"> as per NFPA 72 (Class X Circuits)</t>
    </r>
  </si>
  <si>
    <r>
      <t xml:space="preserve">Supplying, laying, testing and commissioning of 2x1.5 sq.mm 1.1KV grade aluminium/copper conductor armored </t>
    </r>
    <r>
      <rPr>
        <b/>
        <sz val="12"/>
        <rFont val="Arial"/>
        <family val="2"/>
      </rPr>
      <t xml:space="preserve">FIRE SURVIVAL cable with LSZH insulation </t>
    </r>
    <r>
      <rPr>
        <sz val="12"/>
        <rFont val="Arial"/>
        <family val="2"/>
      </rPr>
      <t xml:space="preserve">as per BS 7846:2009 &amp; IEC-60502:2004 Part-1 (Armored), Retain circuit integrity as per BS 6387 C.W.Z (armored), BS-8491:2008, BS 8434-2: 2009 (armored), (Resistance to fire at 950º C for 3 hours), as per specifications in cable trays,  clamped including anchor fasteners to wall with suitable clamps, saddles fixing bolts, complete in all respect and as per specifications.
</t>
    </r>
  </si>
  <si>
    <t>Metre</t>
  </si>
  <si>
    <r>
      <t xml:space="preserve">Supplying &amp; Fixing in position </t>
    </r>
    <r>
      <rPr>
        <b/>
        <sz val="12"/>
        <rFont val="Arial"/>
        <family val="2"/>
      </rPr>
      <t>GI Box</t>
    </r>
    <r>
      <rPr>
        <sz val="12"/>
        <rFont val="Arial"/>
        <family val="2"/>
      </rPr>
      <t xml:space="preserve"> for installation of detectors on true Ceiling, MCP, RM, MM, CM etc. Complete as required to do the job in all respect in accordance with laid specification or upto the satisfaction of engineer in charge.
</t>
    </r>
  </si>
  <si>
    <r>
      <t xml:space="preserve">Supply, Installation, Testing &amp; Commissioning of </t>
    </r>
    <r>
      <rPr>
        <b/>
        <sz val="12"/>
        <rFont val="Arial"/>
        <family val="2"/>
      </rPr>
      <t xml:space="preserve">Fire Command    Station    including    Graphical    User Interface  Software afternatively A Fire Alarm Touch Terminal shall be provided employing a graphical touch screen for the purposes of indication and control of the complete fire alarm installation. </t>
    </r>
    <r>
      <rPr>
        <sz val="12"/>
        <rFont val="Arial"/>
        <family val="2"/>
      </rPr>
      <t xml:space="preserve"> The  GUI  based  main  network software shall be capable of graphically representing each  node  being  monitored  with  floor  plans  and icons  depicting  the  actual  locations  of  the  various systems;  and  /  or  sensors’  locations.The display shall be simultaneously capable of indicating the presence of Fire Alarms, Faults,
Disablements and Tests in accordance with the requirements    Complete  as required. (Make shall be same as of panel make)</t>
    </r>
  </si>
  <si>
    <t>a.  Operator  work  station  for  Fire  Command  Station with PC having Intel Pentium Core -i5 Duo Processor including Serial ports (RS232) and USB ports (4 Nos
)and   following   accessories    etc.    complete   with software all as specified.</t>
  </si>
  <si>
    <t>b. 2 Gigabytes of RAM memory</t>
  </si>
  <si>
    <t>c. 1 TB of hard disk space or as required.</t>
  </si>
  <si>
    <t>d. DVD RW</t>
  </si>
  <si>
    <t>e. 19” TFT colour monitor</t>
  </si>
  <si>
    <t>f. Optical Mouse with Mouse Pad</t>
  </si>
  <si>
    <t>g. Standard Key Board</t>
  </si>
  <si>
    <t>h. Latest Windows Operating System</t>
  </si>
  <si>
    <t>i. Compatible Fire Alarm System Control Software</t>
  </si>
  <si>
    <t>j. Laser Printer- 1 No.</t>
  </si>
  <si>
    <r>
      <t xml:space="preserve">Supply, installing, testing and commissioning of </t>
    </r>
    <r>
      <rPr>
        <b/>
        <sz val="12"/>
        <rFont val="Arial"/>
        <family val="2"/>
      </rPr>
      <t>BMS Integration Module</t>
    </r>
    <r>
      <rPr>
        <sz val="12"/>
        <rFont val="Arial"/>
        <family val="2"/>
      </rPr>
      <t xml:space="preserve"> i.e. Bacnetover TCPIP module. (BacNet/Modbus)
</t>
    </r>
  </si>
  <si>
    <t xml:space="preserve">Supply, Installation, testing &amp; commissioning FIRE EXIT Signage with LED and battery back up and charger   with hanging arrangement complete as required  (90 minutes backup)
</t>
  </si>
  <si>
    <t xml:space="preserve">Supply ,installation, Testing and Commissioning of Critical Alarm systems Panel with Touch Screen Dispaly. The panel shall have 16 digital and 4 Analog Inputs and potential free Alarm,fault outputs. Alarm Notification by  SMS and Email. Event Log and Battery backup.Everyday Scheduling for the Status of the Panel.
Following system digital inputs shall be provided.
WLD, Fire alarm system , Critical room Cooling temp., UPS, GSS etc.
Cost to include necessary communication, power wiring/cable mounting accessories, hardwares and all required components to integrate the system complete as required.
</t>
  </si>
  <si>
    <t>SUBTOTAL OF FIRE ALARM &amp; DETECTION SYSTEM</t>
  </si>
  <si>
    <t>PACKAGE - PUBLIC ADDRESS SYSTEM</t>
  </si>
  <si>
    <r>
      <t xml:space="preserve">Supply, Installation, Testing and Commissioning of </t>
    </r>
    <r>
      <rPr>
        <b/>
        <sz val="12"/>
        <rFont val="Arial"/>
        <family val="2"/>
      </rPr>
      <t>8 zone Digital Voice Evacuation Master controller</t>
    </r>
    <r>
      <rPr>
        <sz val="12"/>
        <rFont val="Arial"/>
        <family val="2"/>
      </rPr>
      <t xml:space="preserve">. and it should be capable for the EVAC, Paging, PA and BGM functions. The Controller shall have SD card option to store the EVAC and Alert Voice Message. The Controller shall have Speaker line supervision record out and amplifier auto changeover. The Controller shall have following features: Separate Zone volume control at the front side of panel, Status indications on the Panel for EVAC,Fault ,AC,DC ,Fault, ALERT &amp; Fireman mic, Zone capacity up to 120 Zones, 8 programmable Control Input and output, Fireman Microphone with High Priority, THD&lt;1%, Frequency response 80Hz - 20kHz, Up to 1000 Record files, 100V Class-AB Speaker Output.
</t>
    </r>
  </si>
  <si>
    <t xml:space="preserve"> 8 zone Digital Voice Evacuation Master controller  </t>
  </si>
  <si>
    <r>
      <t xml:space="preserve">Supply, Installation, Testing and Commissioning </t>
    </r>
    <r>
      <rPr>
        <b/>
        <sz val="12"/>
        <rFont val="Arial"/>
        <family val="2"/>
      </rPr>
      <t xml:space="preserve">Networkable touch screen paging station </t>
    </r>
    <r>
      <rPr>
        <sz val="12"/>
        <rFont val="Arial"/>
        <family val="2"/>
      </rPr>
      <t xml:space="preserve">for selection of zones, supervision of system status, setting of scheduled broadcasts with the following functions:
. Built-in monitoring loudspeaker
. Detachable goose-neck microphone
. LCD touchscreen display
. Audio input 
complete in all respect in accordance with laid specification or upto the satisfaction of engineer in charge.
</t>
    </r>
  </si>
  <si>
    <t xml:space="preserve">8 zone paging microphone (call station) </t>
  </si>
  <si>
    <r>
      <t xml:space="preserve">Supply, Installation, Testing and Commissioning of   </t>
    </r>
    <r>
      <rPr>
        <b/>
        <sz val="12"/>
        <rFont val="Arial"/>
        <family val="2"/>
      </rPr>
      <t>500W RMS Dual Channel Class-D Digital Power Amplifier</t>
    </r>
    <r>
      <rPr>
        <sz val="12"/>
        <rFont val="Arial"/>
        <family val="2"/>
      </rPr>
      <t xml:space="preserve"> with Switch power technology for power electricity saving. Amplifier shall have Following Features: 500W RMS per Channel, Amplifier Output 100V, Short Circuit, Power, Tempreature, Overload Protection, Auto Cooling Fans. THD &lt;0.1%, Frequency Response 20Hz - 20kHz, AC &amp; DC Fuse, SNR &gt;80dB. 
</t>
    </r>
  </si>
  <si>
    <r>
      <t>Supply, Installation, Testing and Commissioning of</t>
    </r>
    <r>
      <rPr>
        <b/>
        <sz val="12"/>
        <rFont val="Arial"/>
        <family val="2"/>
      </rPr>
      <t xml:space="preserve"> 6W/10W volume controller</t>
    </r>
    <r>
      <rPr>
        <sz val="12"/>
        <rFont val="Arial"/>
        <family val="2"/>
      </rPr>
      <t xml:space="preserve"> complete in all respect in accordance with laid specification or upto the satisfaction of engineer in charge.
</t>
    </r>
  </si>
  <si>
    <r>
      <t>Supply, Installation, Testing and Commissioning of</t>
    </r>
    <r>
      <rPr>
        <b/>
        <sz val="12"/>
        <rFont val="Arial"/>
        <family val="2"/>
      </rPr>
      <t xml:space="preserve"> 6W Recessed Ceiling speakers</t>
    </r>
    <r>
      <rPr>
        <sz val="12"/>
        <rFont val="Arial"/>
        <family val="2"/>
      </rPr>
      <t xml:space="preserve"> with following features:-Speaker Drive 4", Complete metal grille and line matching transformer 100/70V line. Variable wattage tapings of 6 / 3 / 1.5 at 100v, Effective frequency range 90-18kHz (BS6840), SPL@1m/1W=90dB,  Peak SPL 98dB complete with necessary mounting hardware &amp; accessories.
</t>
    </r>
  </si>
  <si>
    <r>
      <t xml:space="preserve">Supply, Installation, Testing and Commissioning of </t>
    </r>
    <r>
      <rPr>
        <b/>
        <sz val="12"/>
        <rFont val="Arial"/>
        <family val="2"/>
      </rPr>
      <t>6W wall mount speakers</t>
    </r>
    <r>
      <rPr>
        <sz val="12"/>
        <rFont val="Arial"/>
        <family val="2"/>
      </rPr>
      <t xml:space="preserve"> with following features:-component 7.5", Complete metal grille and line matching transformer 100/70V line. Variable wattage tapings of 5/10W, Effective frequency range 150-15kHz (BS6840), SPL@1m/1W=90dB,  Peak SPL 98dB complete with necessary mounting hardware &amp; accessories.
</t>
    </r>
  </si>
  <si>
    <r>
      <t xml:space="preserve">Supplying, installation, testing &amp; commissioning of </t>
    </r>
    <r>
      <rPr>
        <b/>
        <sz val="12"/>
        <rFont val="Arial"/>
        <family val="2"/>
      </rPr>
      <t>metal box</t>
    </r>
    <r>
      <rPr>
        <sz val="12"/>
        <rFont val="Arial"/>
        <family val="2"/>
      </rPr>
      <t xml:space="preserve"> for ceiling speakers duly painted with paint of approved colour etc. complete as required.
</t>
    </r>
  </si>
  <si>
    <t xml:space="preserve">Supply, Installation, Testing and Commissioning of 19-inch Equipment Rack with standardized frame or enclosure for mounting multiple PA controllers, CD player, FM sources, Amplifiers etc modules. Size 18U,
</t>
  </si>
  <si>
    <t>12U Equipment Rack (Closed Rack)</t>
  </si>
  <si>
    <r>
      <t xml:space="preserve">Supply, Installation, Testing &amp; Commissioning of </t>
    </r>
    <r>
      <rPr>
        <b/>
        <sz val="12"/>
        <rFont val="Arial"/>
        <family val="2"/>
      </rPr>
      <t xml:space="preserve">LSZH Cat 6A-10G speed </t>
    </r>
    <r>
      <rPr>
        <sz val="12"/>
        <rFont val="Arial"/>
        <family val="2"/>
      </rPr>
      <t xml:space="preserve">unshielded twisted pair computer cable with 23 AWG solid copper conductors in existing concealed / surface conduits / Raceways </t>
    </r>
    <r>
      <rPr>
        <b/>
        <sz val="12"/>
        <rFont val="Arial"/>
        <family val="2"/>
      </rPr>
      <t xml:space="preserve">(Grey Colour) </t>
    </r>
    <r>
      <rPr>
        <sz val="12"/>
        <rFont val="Arial"/>
        <family val="2"/>
      </rPr>
      <t>complete as required and as per technical specifications.</t>
    </r>
    <r>
      <rPr>
        <b/>
        <sz val="12"/>
        <rFont val="Arial"/>
        <family val="2"/>
      </rPr>
      <t xml:space="preserve">
</t>
    </r>
  </si>
  <si>
    <t>SUBTOTAL OF PUBLIC ADDRESS SYSTEM</t>
  </si>
  <si>
    <t>PACKAGE - ACCESS CONTROL SYSTEM</t>
  </si>
  <si>
    <r>
      <t xml:space="preserve">Supply, installation, testing and commissioning of  </t>
    </r>
    <r>
      <rPr>
        <b/>
        <sz val="12"/>
        <rFont val="Arial"/>
        <family val="2"/>
      </rPr>
      <t>Four Reader Control panel (controlling 4 EM locks)</t>
    </r>
    <r>
      <rPr>
        <sz val="12"/>
        <rFont val="Arial"/>
        <family val="2"/>
      </rPr>
      <t xml:space="preserve"> housed in MS Powder Coated Cabinet, complete with Onboard IP / LAN port, and Builtin Web Server for Remote Log in to every controller. It shall also include the required RJ-45 socket  outlets with GI back box, frame &amp; cover plate, etc. and required patch cord. The the ACP PAnel shall be complete with power supply unit  for Controllers &amp; Magnetic Locks with Battery charger, battery &amp; Backup for 30 minutes of operation in case of Power Failure (in case UPS supply not provided)
</t>
    </r>
  </si>
  <si>
    <r>
      <t xml:space="preserve">Supply, installation, testing and commissioning of </t>
    </r>
    <r>
      <rPr>
        <b/>
        <sz val="12"/>
        <rFont val="Arial"/>
        <family val="2"/>
      </rPr>
      <t xml:space="preserve"> Two Reader Control panel (controlling 2 EML locks)</t>
    </r>
    <r>
      <rPr>
        <sz val="12"/>
        <rFont val="Arial"/>
        <family val="2"/>
      </rPr>
      <t xml:space="preserve"> housed in MS Powder Coated Cabinet, complete with Onboard IP / LAN port, and Builtin Web Server for Remote Log in to every controller. It shall also include the required RJ-45 socket  outlets with GI back box, frame &amp; cover plate, etc. and required patch cord. The the ACP PAnel shall be complete with power supply unit  for Controllers &amp; Magnetic Locks with Battery charger, battery &amp; Backup for 30 minutes of operation in case of Power Failure (in case UPS supply not provided)
</t>
    </r>
  </si>
  <si>
    <r>
      <t xml:space="preserve">Supply, installation, testing and commissioning of </t>
    </r>
    <r>
      <rPr>
        <b/>
        <sz val="12"/>
        <rFont val="Arial"/>
        <family val="2"/>
      </rPr>
      <t>Smart Access cards</t>
    </r>
    <r>
      <rPr>
        <sz val="12"/>
        <rFont val="Arial"/>
        <family val="2"/>
      </rPr>
      <t xml:space="preserve">  MIFARE® Classic - 1K - ISO Card (PVC) - 7UID 
</t>
    </r>
  </si>
  <si>
    <t xml:space="preserve">Supply, installation, testing &amp; commissioning of Proximity Card reader  13.56MHz, IS0/IEC 14443Afrequency,  Wiegand with Touchscreen 26~128 Bits, read range upto 5cm, Tri color LED, RS232 serial ASCII,19200, N, 8, 1 Aux interface, UL294 Polycarbonate, IP65, Mifare Classic 1K/4K, Ultralight, Desfire, Mifare Plus, Smart Card Support tags ,Operating Temperature -10 to 55°C complete in all respect in accordance with laid specification or upto the satisfaction of engineer in charge.
</t>
  </si>
  <si>
    <t xml:space="preserve">Supply , installation, testing and commissioning Face Recognition at a Distance up to 3 M, Up to 20,000 (1 Face / 1 User),  Up to 5,00,000 (1 Finger / 1 User), both Mifare &amp; Proximity card, 10000000 Transaction capacity, TCPIP + RS-485 + Wiegand
</t>
  </si>
  <si>
    <t xml:space="preserve">Supply , installation, testing and commissioning of  Smart Card Reader with Keypad CE, with all mounting accessories, complete as per  all requirements of technical specifications.
</t>
  </si>
  <si>
    <r>
      <t xml:space="preserve">Supply, installation, testing &amp; commissioning  of </t>
    </r>
    <r>
      <rPr>
        <b/>
        <sz val="12"/>
        <rFont val="Arial"/>
        <family val="2"/>
      </rPr>
      <t>single Electromagnetic lock, 600 lbs</t>
    </r>
    <r>
      <rPr>
        <sz val="12"/>
        <rFont val="Arial"/>
        <family val="2"/>
      </rPr>
      <t xml:space="preserve"> along with magnetic contact with door ajar alarm buzzer connectivity, along with L Z U Bracket with all accessories complete as required.
</t>
    </r>
  </si>
  <si>
    <r>
      <t xml:space="preserve">Supply, installation, testing &amp; commissioning  of </t>
    </r>
    <r>
      <rPr>
        <b/>
        <sz val="12"/>
        <rFont val="Arial"/>
        <family val="2"/>
      </rPr>
      <t>single Electromagnetic lock,1200 lbs</t>
    </r>
    <r>
      <rPr>
        <sz val="12"/>
        <rFont val="Arial"/>
        <family val="2"/>
      </rPr>
      <t xml:space="preserve"> along with magnetic contact with door ajar alarm buzzer connectivity, along with L Z U Bracket with all accessories complete as required.
</t>
    </r>
  </si>
  <si>
    <r>
      <t>Supply, installation, testing &amp; commissioning  of d</t>
    </r>
    <r>
      <rPr>
        <b/>
        <sz val="12"/>
        <rFont val="Arial"/>
        <family val="2"/>
      </rPr>
      <t>ual Electromagnetic lock ,600 lbs</t>
    </r>
    <r>
      <rPr>
        <sz val="12"/>
        <rFont val="Arial"/>
        <family val="2"/>
      </rPr>
      <t xml:space="preserve"> with Magnetic contact with door ajar alarm buzzer connectivity, along with L Z U Bracket with all accessories complete as required.
</t>
    </r>
  </si>
  <si>
    <r>
      <t xml:space="preserve">Supply, installation, testing &amp; commissioning  of </t>
    </r>
    <r>
      <rPr>
        <b/>
        <sz val="12"/>
        <rFont val="Arial"/>
        <family val="2"/>
      </rPr>
      <t>dual Electromagnetic lock , 1200 lbs</t>
    </r>
    <r>
      <rPr>
        <sz val="12"/>
        <rFont val="Arial"/>
        <family val="2"/>
      </rPr>
      <t xml:space="preserve"> with Magnetic contact with door ajar alarm buzzer connectivity, along with L Z U Bracket with all accessories complete as required.
</t>
    </r>
  </si>
  <si>
    <t xml:space="preserve">Supply, installation, testing &amp; commissioning  of 12V/5V Door Ajar Buzzer with timer circuit suitable to be connected to mentioned EM locks complete as required.
</t>
  </si>
  <si>
    <t xml:space="preserve">Supply, installation, testing &amp; commissioning of Panic Bar with magnetic contact, Hooter , EM Lock (1200 lbs) Emergency Exit push button complete as required (Panic bar to be provided by the developer)
</t>
  </si>
  <si>
    <r>
      <t xml:space="preserve">Supply , installation, testing and commissioning of </t>
    </r>
    <r>
      <rPr>
        <b/>
        <sz val="12"/>
        <rFont val="Arial"/>
        <family val="2"/>
      </rPr>
      <t>Push Button</t>
    </r>
    <r>
      <rPr>
        <sz val="12"/>
        <rFont val="Arial"/>
        <family val="2"/>
      </rPr>
      <t xml:space="preserve"> for Exit  with complete accessories to mount 
</t>
    </r>
  </si>
  <si>
    <r>
      <t xml:space="preserve">Supply , installation, testing and commissioning of </t>
    </r>
    <r>
      <rPr>
        <b/>
        <sz val="12"/>
        <rFont val="Arial"/>
        <family val="2"/>
      </rPr>
      <t xml:space="preserve">Panic Switch </t>
    </r>
    <r>
      <rPr>
        <sz val="12"/>
        <rFont val="Arial"/>
        <family val="2"/>
      </rPr>
      <t>with all mounting accessories &amp; hardware</t>
    </r>
    <r>
      <rPr>
        <b/>
        <sz val="12"/>
        <rFont val="Arial"/>
        <family val="2"/>
      </rPr>
      <t xml:space="preserve"> </t>
    </r>
    <r>
      <rPr>
        <sz val="12"/>
        <rFont val="Arial"/>
        <family val="2"/>
      </rPr>
      <t xml:space="preserve">complete as required 
</t>
    </r>
  </si>
  <si>
    <r>
      <t xml:space="preserve">Supply, installation, testing and commissioning of </t>
    </r>
    <r>
      <rPr>
        <b/>
        <sz val="12"/>
        <rFont val="Arial"/>
        <family val="2"/>
      </rPr>
      <t>emergency door open break glass switch</t>
    </r>
    <r>
      <rPr>
        <sz val="12"/>
        <rFont val="Arial"/>
        <family val="2"/>
      </rPr>
      <t xml:space="preserve"> for individual access control door. This shall be located in a powder coated lockable enclosure ,with required all accessories for mounting
</t>
    </r>
  </si>
  <si>
    <t xml:space="preserve">Workstaion shall have minimum below specification:
Processor : Intel@quad core Xeon® Server class Machine, 2.4GHz CPU, RAM 16 GB- System Server, Hard disk : 250 GB SATA or SCSI 7200RPM min or soild state drive 60GB Free space Serial communication ports : As per requirements, Secondary Storage : Tape or DVD burner, Printer Port : 1 (2 if badging), Monitor display : 21 inches  1600x900 Resolution Colors-true color, keyboard connection port,  Pointing device : Mouse (USB Mouse preffered ), Keyboard, mousepad, Power supply- Hot swap redundant with UPS, Data Base Engine : SQL 2016 Standard (64 bit only ) Multiple User license  (1 admin + minimum 3 user licenses) Capability to map multiple Firm within the Enterprise, and Various departments within a Firm. Should have capablity for generating extensive customised reports. it shall be provided with integration software for fire alarm system, CCTV System, BMS etc.
</t>
  </si>
  <si>
    <r>
      <t>Supplying, drawing, connecting, testing &amp; commissioning of</t>
    </r>
    <r>
      <rPr>
        <b/>
        <sz val="12"/>
        <rFont val="Arial"/>
        <family val="2"/>
      </rPr>
      <t xml:space="preserve"> 8 core x 0.5 sq. mm. stranded copper conductor</t>
    </r>
    <r>
      <rPr>
        <sz val="12"/>
        <rFont val="Arial"/>
        <family val="2"/>
      </rPr>
      <t xml:space="preserve">, pvc insulated PVC sheathed, shielded FRLS wire in existing conduit complete in all respect in accordance with laid specification or upto the satisfaction of engineer in charge.
</t>
    </r>
  </si>
  <si>
    <r>
      <t xml:space="preserve">Supplying, drawing, connecting, testing &amp; commissioning of </t>
    </r>
    <r>
      <rPr>
        <b/>
        <sz val="12"/>
        <rFont val="Arial"/>
        <family val="2"/>
      </rPr>
      <t>4 core x 1.5 sq. mm. stranded copper conductor</t>
    </r>
    <r>
      <rPr>
        <sz val="12"/>
        <rFont val="Arial"/>
        <family val="2"/>
      </rPr>
      <t xml:space="preserve">, pvc insulated  FRLS wire for Access Door in existing conduit/raceway complete in all respect in accordance with laid specification or upto the satisfaction of engineer in charge.
</t>
    </r>
  </si>
  <si>
    <r>
      <t xml:space="preserve">Supply, Installation, Testing &amp; Commissioning of </t>
    </r>
    <r>
      <rPr>
        <b/>
        <sz val="12"/>
        <rFont val="Arial"/>
        <family val="2"/>
      </rPr>
      <t xml:space="preserve">LSZH Cat 6A-10G speed </t>
    </r>
    <r>
      <rPr>
        <sz val="12"/>
        <rFont val="Arial"/>
        <family val="2"/>
      </rPr>
      <t xml:space="preserve">unshielded twisted pair computer cable with 23 AWG solid copper conductors in existing concealed / surface conduits / Raceways </t>
    </r>
    <r>
      <rPr>
        <b/>
        <sz val="12"/>
        <rFont val="Arial"/>
        <family val="2"/>
      </rPr>
      <t xml:space="preserve">(Grey Colour) </t>
    </r>
    <r>
      <rPr>
        <sz val="12"/>
        <rFont val="Arial"/>
        <family val="2"/>
      </rPr>
      <t xml:space="preserve">complete as required and as per technical specifications.
</t>
    </r>
  </si>
  <si>
    <r>
      <t xml:space="preserve">Supply, Installation, Testing, Commissioning of Intelligent </t>
    </r>
    <r>
      <rPr>
        <b/>
        <sz val="12"/>
        <color theme="1"/>
        <rFont val="Arial"/>
        <family val="2"/>
      </rPr>
      <t xml:space="preserve">Access Management Software </t>
    </r>
    <r>
      <rPr>
        <sz val="12"/>
        <color theme="1"/>
        <rFont val="Arial"/>
        <family val="2"/>
      </rPr>
      <t xml:space="preserve"> Should be Web Based Enterprise level Application for Time Attendance-Access Control, GUI, Antipass back, Reports in Inbox, with Unlimited Users, Door Scheduling, Unlimited logins, Event Notification, POP ups, Mustur Points, Area Control, Time base access and alerts. The software should have reader based licences for easy future expansion. Shall have distributed Architecture, shall have both Access &amp; Time Attendance system in single interface and the one database only, shall be open for any kind of customisation &amp; integration if required. shall have built-in Card Key Management Module for secure authentication between Card &amp; Readers.
Lincense to be considered for at-least 60 doors
</t>
    </r>
  </si>
  <si>
    <t>SUBTOTAL OF ACCESS CONTROL SYSTEM</t>
  </si>
  <si>
    <t xml:space="preserve">PACKAGE - RODENT REPELLENT SYSTEM </t>
  </si>
  <si>
    <t>Supply of Microprocessor based Master Controller Console with 32 characters LCD DISPLAY, with on board controls generating frequencies from 20Khz to 60 Khz, complete with all related mounting accessories such as racks etc. The Master Console shall be able to connected to 24 Satellites per console in a single loop.</t>
  </si>
  <si>
    <t>Supply of Transducer Satellite Stations capable of Emitting Ultrasonic sound of frequencies 20 Khz and higher, with blinking LED Indication &amp; shall be capable of covering area of 500 Sq ft in all voids.</t>
  </si>
  <si>
    <r>
      <t xml:space="preserve">Supplying, drawing, connecting, testing &amp; commissioning </t>
    </r>
    <r>
      <rPr>
        <b/>
        <sz val="12"/>
        <rFont val="Arial"/>
        <family val="2"/>
      </rPr>
      <t xml:space="preserve">2C x 14/40 SWG Specailly coated Armoured Cable </t>
    </r>
  </si>
  <si>
    <t xml:space="preserve">Supplying, drawing, connecting, testing &amp; commissioning ofRodent Stand &amp; bracket </t>
  </si>
  <si>
    <t xml:space="preserve">SUBTOTAL OF RODENT REPELLENT SYSTEM </t>
  </si>
  <si>
    <t xml:space="preserve">PACKAGE - WATER LEAK DETECTION SYSTEM </t>
  </si>
  <si>
    <r>
      <t xml:space="preserve">Supply , installation, testing and commissioning </t>
    </r>
    <r>
      <rPr>
        <b/>
        <sz val="12"/>
        <rFont val="Arial"/>
        <family val="2"/>
      </rPr>
      <t>Water leak detection control panel of 2 zone</t>
    </r>
    <r>
      <rPr>
        <sz val="12"/>
        <rFont val="Arial"/>
        <family val="2"/>
      </rPr>
      <t xml:space="preserve"> type consisting with features like, Auxiliary alarm contacts,Monitored alarm outputs,Open circuit line monitoring, Bright LED's for indication. The panel shall work on 230v AC. Sensing technology shall be AC. The panel shall have accept / reset / Iosolate/Mute buttons and it shall be wall mounted type. The panel shall have MODBUS connectivity to intergate with BMS.</t>
    </r>
  </si>
  <si>
    <r>
      <t xml:space="preserve">Supplying, drawing, connecting, testing &amp; commissioning </t>
    </r>
    <r>
      <rPr>
        <b/>
        <sz val="12"/>
        <rFont val="Arial"/>
        <family val="2"/>
      </rPr>
      <t>Water leak sensing cable twisted</t>
    </r>
    <r>
      <rPr>
        <sz val="12"/>
        <rFont val="Arial"/>
        <family val="2"/>
      </rPr>
      <t>, mechanically strong, resistant to corrosion and abrasion. The cable shall be constructed with two sensing wires,an alarm signaling wire and an continuity wire and all shall be in a fluoropolymer carrier ( OR equi. material).The cable shall have end circuit to detect open circuit fault.The cable shall be rugged in construction, no metal exposes, enables it to be reusable even in corrosive environment.</t>
    </r>
  </si>
  <si>
    <t>Electronic Hooter out side the room</t>
  </si>
  <si>
    <r>
      <t>Supply and surface laying of</t>
    </r>
    <r>
      <rPr>
        <b/>
        <sz val="12"/>
        <rFont val="Arial"/>
        <family val="2"/>
      </rPr>
      <t xml:space="preserve">   2c x 1.5 sq mm  FRLS PVC insulated copper conductor cable</t>
    </r>
    <r>
      <rPr>
        <sz val="12"/>
        <rFont val="Arial"/>
        <family val="2"/>
      </rPr>
      <t xml:space="preserve"> in 20 mm dia M.S. conduit</t>
    </r>
  </si>
  <si>
    <t xml:space="preserve">SUBTOTAL OF WATER LEAK DETECTION SYSTEM </t>
  </si>
  <si>
    <t>PACKAGE - VESDA SYSTEM</t>
  </si>
  <si>
    <r>
      <t xml:space="preserve">UL,VDS &amp; FM approved High Defination LED based Aspirating Smoke Detector with  </t>
    </r>
    <r>
      <rPr>
        <b/>
        <sz val="12"/>
        <rFont val="Arial"/>
        <family val="2"/>
      </rPr>
      <t>Two channel dual Pipe Inlet dual Sensor</t>
    </r>
    <r>
      <rPr>
        <sz val="12"/>
        <rFont val="Arial"/>
        <family val="2"/>
      </rPr>
      <t xml:space="preserve"> on board Programmer suitable for 600 mtr pipe.length with area coverage of minimum 4000 square meter (Each Channel minimum coverage of 2000 square meter). Each channel should capable of adjusting the sensitivity of LED detectors with individual address. The Unit should have external filter box. The detector shall have IP 54 protection catagory. The Pre Alarm sensitivity will be 0.002% / Meter. The Unit should have 3 in-built relay and provision of installing additional relay cards.
</t>
    </r>
  </si>
  <si>
    <r>
      <t xml:space="preserve">Supply, Installation, Testing &amp; Commissioning of </t>
    </r>
    <r>
      <rPr>
        <b/>
        <sz val="12"/>
        <rFont val="Arial"/>
        <family val="2"/>
      </rPr>
      <t xml:space="preserve">UL/VDS Approved Power Supply. </t>
    </r>
    <r>
      <rPr>
        <sz val="12"/>
        <rFont val="Arial"/>
        <family val="2"/>
      </rPr>
      <t>The Power supply shall be supplied with all necessary enclosures and shall be Monitored by the Fire Alarm Control Panel. Complete with 240 volts AC PSU, automatic battery charger, 24 volts SMF batteries sufficient for 24 hours normal working and for 30 minutes on full alarm conditions.</t>
    </r>
  </si>
  <si>
    <t xml:space="preserve">Supply, Installation, Testing &amp; Commissioning of Sampling Pipes for Primary &amp; Secondary Sampling, smooth Inner Bore 21mm ID and 25 mm outer dia, Sch.40, PVC Pipes with Fittings, Hi-quality Supports, accessories and Sealing compound; Red colour sampling point lables.
</t>
  </si>
  <si>
    <t>Supply of Aspirating Tube, capilary Tube, Nozzles , accessories etc.</t>
  </si>
  <si>
    <t>SUBTOTAL OF VESDA SYSTEM</t>
  </si>
  <si>
    <t>PACKAGE - IP BASED CCTV SYSTEM</t>
  </si>
  <si>
    <r>
      <t xml:space="preserve">Supply, installation, testing and commissioning of 4/5 MP CMOS Vandal-proof, Network </t>
    </r>
    <r>
      <rPr>
        <b/>
        <sz val="12"/>
        <rFont val="Arial"/>
        <family val="2"/>
      </rPr>
      <t>Dome Camera</t>
    </r>
    <r>
      <rPr>
        <sz val="12"/>
        <rFont val="Arial"/>
        <family val="2"/>
      </rPr>
      <t xml:space="preserve"> HD, 1/3” Progressive scan CMOS, 0.01Lux@F1.2, AGC ON. 0 Lux with IR on, IR cut filter with auto switch, IR range up to 30 mtrs, H.265 / MJPEG, Dual stream, motion detection, Bit rate 32 Kbps-16Mbps, 3D DNR, DWDR,  12 VDC ± 10%, PoE (802.3af) with</t>
    </r>
    <r>
      <rPr>
        <b/>
        <sz val="12"/>
        <rFont val="Arial"/>
        <family val="2"/>
      </rPr>
      <t xml:space="preserve"> fixed lens</t>
    </r>
    <r>
      <rPr>
        <sz val="12"/>
        <rFont val="Arial"/>
        <family val="2"/>
      </rPr>
      <t xml:space="preserve"> 2.8mm/3.6mm/6mm/ 12 mm,  size of lens shall be as per site requirement &amp; mockup. ONVIF Profile S supported, connectors complete as required in dome shape fixed type for mounting recessed in false ceiling or Surface Mounted on True Ceiling complete as  required. 
</t>
    </r>
  </si>
  <si>
    <t>4 / 5 MP Fixed Lens Dome camera</t>
  </si>
  <si>
    <t xml:space="preserve">Supply, installation, testing and commissioning of 4/5 MP CMOS, Vandal-proof, Network Bullet Camera (outdoor type), HD, 1/3” Progressive scan CMOS, 0.01@F1.2  or better , AGC ON. 0 Lux with IR on, IR cut filter with auto switch,, H.265 / MPEG4 , Dual stream, Bit rate 32 Kbps-16Mbps, Standard IP66, PoE (802.3af), with fixed lens 8mm/10mm/12mm, size of lens shall be as per site requirement &amp; mockup, IR range 30-40 mtr, motion detection, with ONVIF Profile S supported, connectors complete as required IR Bullet fixed  type for mounting  on wall/Pole/surface mounted with back box and adapter plate complete as per tender specifications required (Outdoor)
</t>
  </si>
  <si>
    <t>4/ 5 MP Fixed Lens Bullet camera</t>
  </si>
  <si>
    <t xml:space="preserve">Supply, Installation, Testing &amp; Commissioning of  IP Network 12MP Fisheye Camera, 30ips @ 12MP, Sony IMX 412 1/2.3” CMOS Image Sensor, 1.55um ,lens: Glass Aspherical, focal length:1.6mm, feild of view: 180° panoramic view with wall mount and 360° bird’s eye view with ceiling mount,  Min. Illumination required Color:Color 0.7 lux,  B/W 0.13 lux; 0 lux with IR, 120dB True WDR, Outdoor rating: IP66/IP67 &amp; NEMA 4X, ONVIF Profile S &amp; Profile G compliant,IP67, IK10, PoE, UL 60950-1; CAN/CSA-C22.2 No. 60950-1; EN 60950-1,FCC,CE compliant complete as required in accordance with laid specification or upto the satisfaction of engineer in charge.
</t>
  </si>
  <si>
    <t>32 Channel NVR</t>
  </si>
  <si>
    <t>64 Channel NVR</t>
  </si>
  <si>
    <r>
      <t xml:space="preserve">Supply, Installation, testing and commissioning of </t>
    </r>
    <r>
      <rPr>
        <b/>
        <sz val="12"/>
        <rFont val="Arial"/>
        <family val="2"/>
      </rPr>
      <t xml:space="preserve">8TB </t>
    </r>
    <r>
      <rPr>
        <sz val="12"/>
        <rFont val="Arial"/>
        <family val="2"/>
      </rPr>
      <t xml:space="preserve">hard disk for above NVR
</t>
    </r>
  </si>
  <si>
    <r>
      <t xml:space="preserve">Supply, Installation, Testing &amp; Commissioning  </t>
    </r>
    <r>
      <rPr>
        <b/>
        <sz val="12"/>
        <rFont val="Arial"/>
        <family val="2"/>
      </rPr>
      <t xml:space="preserve">Video Analytics Software... </t>
    </r>
    <r>
      <rPr>
        <sz val="12"/>
        <rFont val="Arial"/>
        <family val="2"/>
      </rPr>
      <t xml:space="preserve">- 1 - Entering in unauthorized zone , 2 - Object removed from location, 3 - Crowd detection &amp; estimation,  4- Loitering &amp; tempering detection,  5- Wrong direction &amp; wrong turn, 6-Unattended object detection. It shall be complete as per specification/drawings  and as directed by Engineer In Charge.
</t>
    </r>
  </si>
  <si>
    <t xml:space="preserve">Supply, installation, testing &amp; commissioning of Client Workstation PC: Intel i3(or higher) Processor 2.2 GHz or more 1333 MHz FSB, 4MB L2 cache
 Preloaded with Genuine Microsoft ® Windows ® 7
 Intel Q43 chipset or Equivalent / Higher
 4 GB DDR2 SD RAM @ 667 MHz
 19” TFT LCD Non-Wide colour monitor having 0.264mm pixel pitch 1280×1024 @ 60Hz
native resolution with Digital Input &amp; Aspect ratio: 4:3
 500 GB SATA-II Hard disk
 Integrated Graphics Media Accelerator
 PCI (full-height); 1 PCI-Express X1
 Ecology, Energy, Ergonomics, Emissions
 50 Hz, 230V A/C with Indian Standard Plug Tops
</t>
  </si>
  <si>
    <t xml:space="preserve">Supply, Installation, testing &amp; Commissoning of 43” HI DEF. LED monitor screen along with all the necessary fixing supports, required patch cables for connecting with workstation, etc. with complete accessories. (commercial - 24x 7 type LED display monitor)
</t>
  </si>
  <si>
    <t xml:space="preserve">Supply, Installation, Testing and Commissioning of  10/100/1000Mbps PoE &amp; 2 ports for optional SFP/ SX &amp; SFP+/SR Modules supporting 1G &amp; 10G respectively,   layer 2 managed switch with Stacking cable (Non blocking switch fabric, IPv6 ready), supports IGMPv2/3 &amp; Multicasting switch as per below configuration:
</t>
  </si>
  <si>
    <t>24 Port POE Layer2 Switch</t>
  </si>
  <si>
    <t>16 Port POE Layer2 Switch</t>
  </si>
  <si>
    <t>8 Port POE Layer2 Switch</t>
  </si>
  <si>
    <r>
      <t xml:space="preserve">Supply,Installation, testing and commissioning of following  </t>
    </r>
    <r>
      <rPr>
        <b/>
        <sz val="12"/>
        <rFont val="Arial"/>
        <family val="2"/>
      </rPr>
      <t xml:space="preserve">Networking enclosure </t>
    </r>
    <r>
      <rPr>
        <sz val="12"/>
        <rFont val="Arial"/>
        <family val="2"/>
      </rPr>
      <t xml:space="preserve">with castors, fans with fan tray, power distribution units and complete with all accessories as required along with Horizontal Cable manager and vertical Cable manager complete as required.
</t>
    </r>
  </si>
  <si>
    <t xml:space="preserve">6U Wall mounted  </t>
  </si>
  <si>
    <t xml:space="preserve">9U Wall mounted  </t>
  </si>
  <si>
    <t xml:space="preserve">12U Wall mounted  </t>
  </si>
  <si>
    <t xml:space="preserve">15U Wall mounted  </t>
  </si>
  <si>
    <t>24U Floor mounted</t>
  </si>
  <si>
    <r>
      <t xml:space="preserve">Supply, Installation, Testing &amp; Commissioning of </t>
    </r>
    <r>
      <rPr>
        <b/>
        <sz val="12"/>
        <rFont val="Arial"/>
        <family val="2"/>
      </rPr>
      <t xml:space="preserve">LSZH Cat 6-1G speed </t>
    </r>
    <r>
      <rPr>
        <sz val="12"/>
        <rFont val="Arial"/>
        <family val="2"/>
      </rPr>
      <t xml:space="preserve">unshielded twisted pair computer cable with 23 AWG solid copper conductors in existing concealed / surface conduits / Raceways </t>
    </r>
    <r>
      <rPr>
        <b/>
        <sz val="12"/>
        <rFont val="Arial"/>
        <family val="2"/>
      </rPr>
      <t xml:space="preserve">(White in Colour) </t>
    </r>
    <r>
      <rPr>
        <sz val="12"/>
        <rFont val="Arial"/>
        <family val="2"/>
      </rPr>
      <t xml:space="preserve">complete as required and as per technical specifications.
</t>
    </r>
  </si>
  <si>
    <r>
      <t xml:space="preserve">Supply &amp; Installation of </t>
    </r>
    <r>
      <rPr>
        <b/>
        <sz val="12"/>
        <rFont val="Arial"/>
        <family val="2"/>
      </rPr>
      <t>Cat 6 UTP 23 AWG</t>
    </r>
    <r>
      <rPr>
        <sz val="12"/>
        <rFont val="Arial"/>
        <family val="2"/>
      </rPr>
      <t xml:space="preserve"> multi core Patch Cord - </t>
    </r>
    <r>
      <rPr>
        <b/>
        <sz val="12"/>
        <rFont val="Arial"/>
        <family val="2"/>
      </rPr>
      <t xml:space="preserve">1 mtr </t>
    </r>
    <r>
      <rPr>
        <sz val="12"/>
        <rFont val="Arial"/>
        <family val="2"/>
      </rPr>
      <t xml:space="preserve">terminated with shielded RJ-45 modular plugs on both ends and having phosphor bronze contact blade. Maximum insulation resistance shall be 35m ohms. The patch cords shall be conforming to ANSI/ TIA/ EIA-568-C.2 standards and UL certified and certified by ETL.
</t>
    </r>
  </si>
  <si>
    <r>
      <t xml:space="preserve">Supply &amp; Installation of </t>
    </r>
    <r>
      <rPr>
        <b/>
        <sz val="12"/>
        <rFont val="Arial"/>
        <family val="2"/>
      </rPr>
      <t>Cat 6 UTP 23 AWG</t>
    </r>
    <r>
      <rPr>
        <sz val="12"/>
        <rFont val="Arial"/>
        <family val="2"/>
      </rPr>
      <t xml:space="preserve"> multi core Patch Cord - </t>
    </r>
    <r>
      <rPr>
        <b/>
        <sz val="12"/>
        <rFont val="Arial"/>
        <family val="2"/>
      </rPr>
      <t xml:space="preserve">2 mtr </t>
    </r>
    <r>
      <rPr>
        <sz val="12"/>
        <rFont val="Arial"/>
        <family val="2"/>
      </rPr>
      <t xml:space="preserve">terminated with shielded RJ-45 modular plugs on both ends and having phosphor bronze contact blade. Maximum insulation resistance shall be 35m ohms. The patch cords shall be conforming to ANSI/ TIA/ EIA-568-C.2 standards and UL certified and certified by ETL.
</t>
    </r>
  </si>
  <si>
    <r>
      <t xml:space="preserve">Supply &amp; Installation of </t>
    </r>
    <r>
      <rPr>
        <b/>
        <sz val="12"/>
        <rFont val="Arial"/>
        <family val="2"/>
      </rPr>
      <t>CAT 6 1G speed</t>
    </r>
    <r>
      <rPr>
        <sz val="12"/>
        <rFont val="Arial"/>
        <family val="2"/>
      </rPr>
      <t xml:space="preserve"> UTP jack information outlets complying fully or exceeding with category 6 connecting hardware specifications for all pair combinations up to 250 MHz.  Outlets shall use lead frame technology, non PCB pyramid type. </t>
    </r>
    <r>
      <rPr>
        <b/>
        <sz val="12"/>
        <rFont val="Arial"/>
        <family val="2"/>
      </rPr>
      <t>(White in Colour)</t>
    </r>
    <r>
      <rPr>
        <sz val="12"/>
        <rFont val="Arial"/>
        <family val="2"/>
      </rPr>
      <t xml:space="preserve"> complete as required and as per technical specifications.
</t>
    </r>
  </si>
  <si>
    <r>
      <t xml:space="preserve">Supply &amp; Installation of  </t>
    </r>
    <r>
      <rPr>
        <b/>
        <sz val="12"/>
        <rFont val="Arial"/>
        <family val="2"/>
      </rPr>
      <t>Cat 6</t>
    </r>
    <r>
      <rPr>
        <sz val="12"/>
        <rFont val="Arial"/>
        <family val="2"/>
      </rPr>
      <t xml:space="preserve"> </t>
    </r>
    <r>
      <rPr>
        <b/>
        <sz val="12"/>
        <rFont val="Arial"/>
        <family val="2"/>
      </rPr>
      <t>Modular Jack Panels</t>
    </r>
    <r>
      <rPr>
        <sz val="12"/>
        <rFont val="Arial"/>
        <family val="2"/>
      </rPr>
      <t xml:space="preserve"> for accommodating </t>
    </r>
    <r>
      <rPr>
        <b/>
        <sz val="12"/>
        <rFont val="Arial"/>
        <family val="2"/>
      </rPr>
      <t>24 port</t>
    </r>
    <r>
      <rPr>
        <sz val="12"/>
        <rFont val="Arial"/>
        <family val="2"/>
      </rPr>
      <t xml:space="preserve"> termination and shall  facilitate cross-connection and inter-connection using modular patch cords and shall conform to EIA standard, </t>
    </r>
    <r>
      <rPr>
        <b/>
        <sz val="12"/>
        <rFont val="Arial"/>
        <family val="2"/>
      </rPr>
      <t>19-inch</t>
    </r>
    <r>
      <rPr>
        <sz val="12"/>
        <rFont val="Arial"/>
        <family val="2"/>
      </rPr>
      <t xml:space="preserve"> relay rack mounting requirements. Patch Panel shall  come with preloaded information outlets of non PCB and pyramid type using lead frame technology.Panel shall have label holders and designation labels as part of the standard device. Shall also come with rear cable management metallic tray with velcro ties complete as required and as per technical specifications.
</t>
    </r>
  </si>
  <si>
    <r>
      <t xml:space="preserve">Supply &amp; Installation of </t>
    </r>
    <r>
      <rPr>
        <b/>
        <sz val="12"/>
        <rFont val="Arial"/>
        <family val="2"/>
      </rPr>
      <t>1U PVC cable manager</t>
    </r>
    <r>
      <rPr>
        <sz val="12"/>
        <rFont val="Arial"/>
        <family val="2"/>
      </rPr>
      <t xml:space="preserve"> complete as required and as per technical specifications.
</t>
    </r>
  </si>
  <si>
    <r>
      <t xml:space="preserve">Supply, Installation, Testing and Commissioning of </t>
    </r>
    <r>
      <rPr>
        <b/>
        <sz val="12"/>
        <rFont val="Arial"/>
        <family val="2"/>
      </rPr>
      <t>armoured single mode OS2 fiber optic cable</t>
    </r>
    <r>
      <rPr>
        <sz val="12"/>
        <rFont val="Arial"/>
        <family val="2"/>
      </rPr>
      <t xml:space="preserve"> of following sizes for connectivity where ever required in prelaid conduits / shafts/cable trays/raceways, whichever maybe available etc. complete as required and as per technical specifications.
</t>
    </r>
  </si>
  <si>
    <t>8 Core</t>
  </si>
  <si>
    <t>6 Core</t>
  </si>
  <si>
    <t xml:space="preserve">Supply, Installation, Testing and Commissioning of 24 Port 1U x 19” LIU Loaded with Singlemode OS2 LC Adapters &amp; LSZH Pigtails along with Splice Trays, Min. 4 No of Circular Cable Entry with Rubber Groummet/Glands to close any open entry, Cable Holders for Cable Entry Inside Panel, Heat Shrink Tubes for Splices, Tube for open fibers, Ties, Panel shall be Powder Coated with Min. 1.2mm Metal Sheath, 30 Years Channel Warranty. Factory Loaded LC Type LSZH Pigtails should meet IEC 61034-1 ,IEC-60332-1, IEC-60754-1, Insertion loss &lt;= 0.35 dB, Return Loss &gt;= 50, Attenuation: 1310/1550 : 0.3/0.2 dB/KM,  Repeatability: &lt;= 0.2DB 1000 Times Mating Cycles, RoHS Complied, Meets ANSI/TIA 568.3-D.The optical fiber Pigtails shall be factory loaded inside each individual Port of the panel. Pigtails shall be LSZH with Single mode 9/125μm fiber 
</t>
  </si>
  <si>
    <t>6 Port -LIU Single Mode Fiber</t>
  </si>
  <si>
    <t>24 Port -LIU Single Mode Fiber</t>
  </si>
  <si>
    <t xml:space="preserve">Supply, Installation, Testing and Commissioning of Fiber Patch Cord, LC Duplex - LC Duplex, 9/125μm OS2 Singlemode Duplex Zip Cord (&lt;= 2.0mm), IL &lt;= 0.35dB, RL&gt;= 50dB, LSZH Jacket IEC 60332-1, Operating Temperature -40°C to +85°C, Meets ANSI/TIA 568.3-D, Length 3Meter.Cable : LC/LC or LC/SC or SC/SC, 9/125μm OS2 Singlemode  Duplex Zip Cord (&lt;= 2.0mm)
</t>
  </si>
  <si>
    <t>Fiber Patch Cord Single Mode- 3Meter</t>
  </si>
  <si>
    <t>SUBTOTAL OF  IP BASED CCTV SYSTEM</t>
  </si>
  <si>
    <t>PACKAGE - GAS SUPPRESSION SYSTEM</t>
  </si>
  <si>
    <t>SECTION-8.1-(GAS SUPPRESSION SYSTEM)</t>
  </si>
  <si>
    <t>Cylinder seamless (CCOE/PESO, UL Approved)  50 bar, (FK-5-1-12) with Cylinder Valve Type-A (B0482) &amp; Pressure Gauge with Supervisory Switch and Cylinder Strap. (Main +Standby)</t>
  </si>
  <si>
    <t>80L  (Main +Standby)</t>
  </si>
  <si>
    <t>FK-5-1-12 Agent (Main +Standby)</t>
  </si>
  <si>
    <t>Kgs</t>
  </si>
  <si>
    <t>Master Cylinder Accessories (Main +Standby)</t>
  </si>
  <si>
    <t>Release Device Electrical</t>
  </si>
  <si>
    <t>Manual Actuator</t>
  </si>
  <si>
    <t xml:space="preserve">Discharge Hose DN 50  90° </t>
  </si>
  <si>
    <t>Warning Sign (Sticker) - DO NOT ENTER</t>
  </si>
  <si>
    <t>Warning Sign (Sticker) - VACATE AREA</t>
  </si>
  <si>
    <t xml:space="preserve">Discharge Pressure switch </t>
  </si>
  <si>
    <t>VSN1230 Gas Nozzle, Stainless Steel, NCD, 40 NB 180Deg./25 NB 360Deg.</t>
  </si>
  <si>
    <r>
      <t xml:space="preserve">SITC of NOVEC </t>
    </r>
    <r>
      <rPr>
        <b/>
        <sz val="12"/>
        <rFont val="Arial"/>
        <family val="2"/>
      </rPr>
      <t>Piping &amp; Manifold as required, Sch 40; ASTM A106 Gr B</t>
    </r>
    <r>
      <rPr>
        <sz val="12"/>
        <rFont val="Arial"/>
        <family val="2"/>
      </rPr>
      <t xml:space="preserve">, as per flow calculations for the specific hazard volume and stand to hold,position &amp; Support the Manifold and Piping properly.
Pressure testing for piping with nitrogen as per NFPA 2001.
</t>
    </r>
  </si>
  <si>
    <t>Job</t>
  </si>
  <si>
    <r>
      <rPr>
        <b/>
        <sz val="12"/>
        <rFont val="Arial"/>
        <family val="2"/>
      </rPr>
      <t>Manifold</t>
    </r>
    <r>
      <rPr>
        <sz val="12"/>
        <rFont val="Arial"/>
        <family val="2"/>
      </rPr>
      <t xml:space="preserve"> complete for making  header of gas cylinders.</t>
    </r>
  </si>
  <si>
    <t>No</t>
  </si>
  <si>
    <t>SECTION-8.2-GAS RELEASE &amp; DETECTION SYSTEM</t>
  </si>
  <si>
    <t>Supply, Installation, Testing and Commissioning of Gas Release Panel/Built in Module with 2-Zone Fire detection and 1-Zone gas discharge module with binary switch timer for release delay and potential free contact to relay "Gas Release" signal to main panel.The panel should also have LCD display for the different functions</t>
  </si>
  <si>
    <t xml:space="preserve">Supply, Installation, Testing and Commissioning of Conventional Multi detector with mounting based with BASE complete as required </t>
  </si>
  <si>
    <t>Supply, Installation, Testing and Commissioning Manual Call Point (break Glass)</t>
  </si>
  <si>
    <t>Supply, Installation, Testing and Commissioning of Hooter cum Flasher</t>
  </si>
  <si>
    <t>Supply, Installation, Testing and Commissioning of Manual Abort Station (Pull type)</t>
  </si>
  <si>
    <t>Mtr</t>
  </si>
  <si>
    <t>Supply, Installation, Testing and Commissioning of Manual Release Station (Pull type)</t>
  </si>
  <si>
    <t>Supply, Installation, Testing and Commissioning of Photoluminiscent Gas Release caution sign board complete with fixing arrangements</t>
  </si>
  <si>
    <t>Supply, Installation, Testing and Commissioning of  Electric Gas Release caution sign boards(24 V DC) for approved locations.</t>
  </si>
  <si>
    <t>Supply, Installation, Testing and Commissioning of 2C X 1.5 sq mm fire survival armoured cable(300/500V) with class-2 copper conductor having mineral ceramic glass fire barrier tape covered by an extruded layer of cross-linkable Low Smoke Zero Halogen(LSZH) insulation along with ATC drain wire, Aluminium tape screening and LSZH outer sheath as per BS 7629-1 &amp; BS 5839-1. Outer sheath should be anti rodent/anti termite. Should retain circuit integrity as per BS 8434-2 (930 deg C for 120mins on single sample).</t>
  </si>
  <si>
    <t>SUB TOTAL OF GAS SUPPRESSION SYSTEM</t>
  </si>
  <si>
    <t>UNIT RATE</t>
  </si>
  <si>
    <t>Core Switch</t>
  </si>
  <si>
    <t>Supply , Installation , Testing and Commissioning of 10Gbps Core Layer-3 Switch  24 Ports of 1/10G SFP+, 4 Ports of 1/10G SFP+ or 4 port of 25G SFP28 and 2 x 40G or 1 x 100G QSFP28 Uplink/Stacking Ports from Day 1.Switch should support total of 4 x 40G QSFP28 or 1 x 100G QSFP28 Ports in future . Switch should support 1G Base T &amp; 10G Base-T Copper RJ-45 Transceiver to connect with any legacy device with 1Gbps port. Switch must be supplied with redundant hot swapable fan trays &amp; dual redundant power supply and FANs, switch OS should be NDcPP certified. Switch should be TEC certified, ROHS6, 5 years OEM advance hardware replacement warranty .All types of Switches, transceivers, WIFI,WLC,AAA should be from the same OEM for better compatability,management and after sales support.For detailed specifications please refer tender document.- MAF From OEM is Mandaroty to submit</t>
  </si>
  <si>
    <t>POE Access switch</t>
  </si>
  <si>
    <r>
      <t xml:space="preserve">Supply, Installation, Testing &amp; Commissioning of  </t>
    </r>
    <r>
      <rPr>
        <b/>
        <sz val="12"/>
        <color indexed="8"/>
        <rFont val="Arial"/>
        <family val="2"/>
      </rPr>
      <t>24×10/100/1000 Mbps PoE+ ports, 4×10/25 GbE SFP28 stacking/uplink-ports, 370 W PoE</t>
    </r>
    <r>
      <rPr>
        <sz val="12"/>
        <color indexed="8"/>
        <rFont val="Arial"/>
        <family val="2"/>
      </rPr>
      <t xml:space="preserve"> budget,long distance stacking of 8 switches or more required . Switch OS should be NDcPP certified. Switch should be TEC certified, ROHS6, 5 years OEM advance hardware replacement warranty . All types of Switches, transceivers, WIFI,WLC,AAA should be from the same OEM for better compatability,management and after sales support.For detailed specifications please refer tender document.</t>
    </r>
    <r>
      <rPr>
        <sz val="12"/>
        <color theme="1"/>
        <rFont val="Arial"/>
        <family val="2"/>
      </rPr>
      <t>MAF From OEM is Mandaroty to submit</t>
    </r>
  </si>
  <si>
    <r>
      <t xml:space="preserve">Supply, Installation, Testing &amp; Commissioning of </t>
    </r>
    <r>
      <rPr>
        <b/>
        <sz val="12"/>
        <color indexed="8"/>
        <rFont val="Arial"/>
        <family val="2"/>
      </rPr>
      <t xml:space="preserve"> 24×10/100/1000/2500 Mbps PoE+ ports, 4×10/25 GbE SFP28 stacking/uplink-ports, 740 W </t>
    </r>
    <r>
      <rPr>
        <sz val="12"/>
        <color indexed="8"/>
        <rFont val="Arial"/>
        <family val="2"/>
      </rPr>
      <t>PoE budget,long distance stacking of 8 switches or more required . Switch OS should be NDcPP certified. Switch should be TEC certified, ROHS6, 5 years OEM advance hardware replacement warranty . All types of Switches, transceivers, WIFI,WLC,AAA should be from the same OEM for better compatability,management and after sales support.For detailed specifications please refer tender document.</t>
    </r>
    <r>
      <rPr>
        <sz val="12"/>
        <color theme="1"/>
        <rFont val="Arial"/>
        <family val="2"/>
      </rPr>
      <t>..MAF From OEM is Mandaroty to submit</t>
    </r>
  </si>
  <si>
    <t>Non POE Access switch</t>
  </si>
  <si>
    <t>Supply, Installation, Testing &amp; Commissioning of  48×10/100/1000 Mbps ports, 4×10/25 GbE SFP28 stacking/uplink-ports, long distance stacking of 8 switches or more required . Switch OS should be NDcPP certified. Switch should be TEC certified, ROHS6,5 years OEM advance hardware replacement warranty .All types of Switches, transceivers, WIFI,WLC,AAA should be from the same OEM for better compatability,management and after sales support.For detailed specifications please refer tender document....MAF From OEM is Mandaroty to submit</t>
  </si>
  <si>
    <t xml:space="preserve">Fibre modules </t>
  </si>
  <si>
    <t>Supply, Installation, Testing &amp; Commissioning of  25GbE Direct Attach SFP+ to SFP+ copper cable, 1 m (Access stacking)</t>
  </si>
  <si>
    <t xml:space="preserve">Supply, Installation, Testing &amp; Commissioning of  10GbE SFP+ Single Mode transceivers </t>
  </si>
  <si>
    <t xml:space="preserve">Supply, Installation, Testing &amp; Commissioning of  25GbE SFP28 Single Mode transceivers </t>
  </si>
  <si>
    <t>Wi-Fi SYSTEM</t>
  </si>
  <si>
    <t>Supply, Installation, Testing &amp; Commissioning of   dual-band 802.11a/b/g/n/ac/ax Indoor Wireless Access Point with Multi-Gigabit Ethernet backhaul, 4x4:4 on 5Ghz , 1x 2.5Gbps Ethernet,1x1Gbps ethernet PoH/UPoE/802.3at PoE support. Mounting bracket to be supplied along with the APs. AP should be TEC and NDcPP certified. 5 years OEM warranty .All types of Switches, transceivers, WIFI,WLC should be from the same OEM for better compatability,management and after sales support.For detailed specifications please refer tender document.....MAF From OEM is Mandaroty to submit</t>
  </si>
  <si>
    <t xml:space="preserve">Supply, Installation, Testing &amp; Commissioning of Wireless Controller with 4x10GigE and 4x1GE ports . WLC should be TEC and NDcPP certified. Should be able to support the required number of APs from day 1 and should be scalable to suppprt upto 2000 APs in a single appliance. WLC should be deployed in HA mode. 5 years OEM warranty with advance hardware replacement .All types of Switches, transceivers, WIFI,WLC,AAA should be from the same OEM for better compatability,management and after sales support.For detailed specifications please refer tender document.MAF From OEM is Mandaroty to submit......Product Must be Campatible with Old AP &amp; Controller Installed </t>
  </si>
  <si>
    <t>Supply, Installation, Testing &amp; Commissioning of AAA solution for 1500 users with 4 devices each. 5 years OEM support .All types of Switches, transceivers, WIFI,WLC,AAA  should be from the same OEM for better compatability,management and after sales support.For detailed specifications please refer tender document.</t>
  </si>
  <si>
    <t>Fire Wall</t>
  </si>
  <si>
    <t>Next Gen Firewall: Dual core architecture and dedicated network process unit for better performance.
Management Purpose I/O  Ports: 1xRJ45, 1xCOM RJ45;  Ports (Minimum Port Required from Day1): 8x 10 GE SFP+; 16x GE RJ45 ,&lt; Flexi card slots &gt;"; Flexi card slots minimum : 2 ; Minimum port density : 24; Local Storage/SSD: 240 GB SSD;  Firewall Throughput: 70 Gbps or higher;    Firewall IMIX: 30 Gbps or higher;   NGFW  Throughput: 20 Gbps  or higher;   IPS Throughput: 29 Gbps  or higher;  Concurrent Connections: 16 Million or  higher; New Sessions Per Sec: 360,000 or higher; IPsec                                                                                                VPN Throughput: 10 Gbps or higher; No. of  IPSec VPN Tunnels: 1500  or higher;   Threat Protection  Throughput : 10 Gbps &amp; SSL  Inspection Throughput: 8 Gbps or higher; Zero- Day Protection: Across Network, Cloud, Users and Network Access Security Solutions; Analyze all unknown files using AI, ML, and sandbox; DIP- Deep Packet Inspection; Cloud-based intelligence and analysis; Static &amp; Dynamic real-time/run-time analysis of unknown files; effectively identify and block ransomware and unknown threats; Threat intelligence analysis reporting etc.as per given specification. Firewall should support and be supplied with HA Active Passive from day 1.
24 x 7 onsite Support with 36 Months subscription, Firewall should have the feasibility of PoE/PoE+ ports in the appliance to power up PoE devices like Access points, without any external dependency. Should have built in zero trust network access functionality in addition to VPN. Should support DNS security, OEM should offer its own DNS server IP's that can add as an initial layer of DNS security. NGFW Firewall Should have pre-defined dashboards for Traffic, Security, and User behavior analysis report. Granular Web &amp; Application usage reporting, Network &amp; Threats (IPS, TP, Wireless), VPN, Email, Compliance like HIPAA, PCI, GLBA, CIPA reports and Export reports as HTML, PDF, and Excel. OEM Should be SOC2 Type 2 compliant, OEM Should be ISO 9001 &amp; ISO 27001, The NGFW Firewall OS family or Hardware should be certified under security related functions EAL4+, ICSA Lab Firewall Certification, Firewall should be Ipv6 ready logo certified , MTCTE certification from TEC.Make In India OEM Letter, should be class 1 MII</t>
  </si>
  <si>
    <t xml:space="preserve">Servers </t>
  </si>
  <si>
    <r>
      <t xml:space="preserve">SITC of Server </t>
    </r>
    <r>
      <rPr>
        <sz val="12"/>
        <color indexed="8"/>
        <rFont val="Arial"/>
        <family val="2"/>
      </rPr>
      <t xml:space="preserve"> Windows  Server  2016  (64-bit),  Intel Xeon  E5-2620v3  (2.4  GHz,6-core,  15MB,  85W)  ,with  8GB  RAM,15GB  Free disc space with Min 1 Gigabit/s network interface card etc. With CD/DVD player, Mouse and Keyboard etc all complete.</t>
    </r>
  </si>
  <si>
    <t>EPBAX / IPBAX System</t>
  </si>
  <si>
    <t xml:space="preserve"> Supply, Installation, Testing and commissioning of IP-PBX system which employ IP at its core with IP switching technology. It should have a Pure IP architecture with embedded hardware platform support to meet the technological demands of the present and future. System should be TEC ER/GR certified. IP-PBX System should initially be equipped with 04 ISDN PRI Trunks and 400 IP extensions. System should be further expandable up to 1000 IP extensions without any add-on CPU or chassis/hardware platform. System should have provision to connect any TDM trunk and FXS extensions i.e. CO, PRI, GSM, Radio with external VoIP Gateway from same OEM. It should be possible to carry out at least 20 conferences of 3-participants at a time. The maximum number of participants in a single conference should be 60. IP-PBX and IP Phones should be from same OEM. The system should be IPv4 and IPV6 ready. VOIP, Voicemail and Auto-attendant functionality; VoIP module should sit on the CPU; Dial-by-Name to reach the intended user directly without knowing/remembering extension number; Selectively allocate voicemails to users with the flexibility of customizable mailbox size and greetings for All/Selective users; Anywhere access to voice mail with just a phone call; SIP Server with SIP Trunking and IP/VOIP Extensions; CDR Reports for Call Records; Multiparty audio conferencing; Blind Transfer; handover to external number; Call logs; DND override; backup system configuration and SMDR; COS: CLI based Routing; Conversation recording or as required to have complete solution in all respects  and to best satisfaction of engineer in charge.</t>
  </si>
  <si>
    <t xml:space="preserve"> Providing and fixing  IP based Operator Console Phone with PoE and 240 x 64 Pixels Graphical LCD with Backlit Display and 4 Context Sensitive Keys, 16 DSS Keys or as required to have complete solution.Phones should be CE, FCC-15, RoHS, TEC ER Certified.</t>
  </si>
  <si>
    <t>System integrator shall  provide all the necessary documentation comprising patching details, labeling and network schematic. Required Penta scanning for LAN &amp; Smoke scanning for fibre.</t>
  </si>
  <si>
    <t>System integrator shall  also provide the floor layout with final node distribution clearly marked on the layout.</t>
  </si>
  <si>
    <r>
      <t xml:space="preserve">Supply , Installation , Testing and commissioning  of  8/16/32/64 Channel NVR (Network Vedio Recorder), for recording upto 8/16/32/64 CH @ 1080P with 08 nos. SATA HDDs minimum 24TB storage or more (recording requirement all cameras recording at 2MP, 25fps for </t>
    </r>
    <r>
      <rPr>
        <b/>
        <sz val="12"/>
        <rFont val="Arial"/>
        <family val="2"/>
      </rPr>
      <t>60 days in motion)</t>
    </r>
    <r>
      <rPr>
        <sz val="12"/>
        <rFont val="Arial"/>
        <family val="2"/>
      </rPr>
      <t xml:space="preserve">,H.265/H.264/MJPEG/MPEG4 codec decoding, Front Control Pannel with LEDs Indication, iPhone; iPad; Android based Mobile clients, Video Export feature on USB, Search Mode: Time/Date; Alarm; Motion Detection (MD); Exact Search (accurate to a second); Smart Search, Dual HDMI Output,  eSATA Device,Operating Temperature –10°C to 55°CCertification : CE, FCC &amp; UL. 
</t>
    </r>
  </si>
  <si>
    <t>PACKAGE -ACTIVE NETWORKING SYSTEM</t>
  </si>
  <si>
    <t>SUBTOTAL OF ACTIVE NETWORKING SYSTEM</t>
  </si>
  <si>
    <t>PASSIVE NETWORKING SYSTEM</t>
  </si>
  <si>
    <t>DESCRIPTION+B4:B5</t>
  </si>
  <si>
    <t>CAT-6A COMPONENTS</t>
  </si>
  <si>
    <r>
      <t xml:space="preserve">Supply &amp; Installation of </t>
    </r>
    <r>
      <rPr>
        <b/>
        <sz val="12"/>
        <rFont val="Arial"/>
        <family val="2"/>
      </rPr>
      <t>CAT 6A 10G speed UTP jack information outlets</t>
    </r>
    <r>
      <rPr>
        <sz val="12"/>
        <rFont val="Arial"/>
        <family val="2"/>
      </rPr>
      <t xml:space="preserve"> complying fully or exceeding with category 6A connecting hardware specifications for all pair combinations up to 500 MHz.  Outlets shall use lead frame technology, . </t>
    </r>
    <r>
      <rPr>
        <b/>
        <sz val="12"/>
        <rFont val="Arial"/>
        <family val="2"/>
      </rPr>
      <t xml:space="preserve">(Yellow in Colour for Data, Red in colour for redundant  complete as required and as per technical specifications. (For Data Outlets)
</t>
    </r>
  </si>
  <si>
    <r>
      <t xml:space="preserve">Supply &amp; Installation of </t>
    </r>
    <r>
      <rPr>
        <b/>
        <sz val="12"/>
        <rFont val="Arial"/>
        <family val="2"/>
      </rPr>
      <t>Cat 6A UTP 26 AWG</t>
    </r>
    <r>
      <rPr>
        <sz val="12"/>
        <rFont val="Arial"/>
        <family val="2"/>
      </rPr>
      <t xml:space="preserve"> multi core </t>
    </r>
    <r>
      <rPr>
        <b/>
        <sz val="12"/>
        <rFont val="Arial"/>
        <family val="2"/>
      </rPr>
      <t xml:space="preserve">Patch Cord - 1 mtr </t>
    </r>
    <r>
      <rPr>
        <sz val="12"/>
        <rFont val="Arial"/>
        <family val="2"/>
      </rPr>
      <t xml:space="preserve">terminated with  RJ-45 modular plugs on both ends and having phosphor bronze contact blade. Maximum insulation resistance shall be 35m ohms. The patch cords shall be conforming to ANSI/ TIA/ EIA-568-C.2 standards  and certified by ETL.
</t>
    </r>
  </si>
  <si>
    <r>
      <t xml:space="preserve">Supply &amp; Installation of </t>
    </r>
    <r>
      <rPr>
        <b/>
        <sz val="12"/>
        <rFont val="Arial"/>
        <family val="2"/>
      </rPr>
      <t>Cat 6A UTP 26 AWG</t>
    </r>
    <r>
      <rPr>
        <sz val="12"/>
        <rFont val="Arial"/>
        <family val="2"/>
      </rPr>
      <t xml:space="preserve"> multi core </t>
    </r>
    <r>
      <rPr>
        <b/>
        <sz val="12"/>
        <rFont val="Arial"/>
        <family val="2"/>
      </rPr>
      <t>Patch Cord - 2 mtr</t>
    </r>
    <r>
      <rPr>
        <sz val="12"/>
        <rFont val="Arial"/>
        <family val="2"/>
      </rPr>
      <t xml:space="preserve"> terminated with RJ-45 modular plugs on both ends and having phosphor bronze contact blade. Maximum insulation resistance shall be 35m ohms. The patch cords shall be conforming to ANSI/ TIA/ EIA-568-C.2 standards  and certified by ETL. complete as required and as per technical specifications.
</t>
    </r>
  </si>
  <si>
    <r>
      <t xml:space="preserve">Supply, Installation, Testing &amp; Commissioning of </t>
    </r>
    <r>
      <rPr>
        <b/>
        <sz val="12"/>
        <rFont val="Arial"/>
        <family val="2"/>
      </rPr>
      <t>LSZH Cat 6A-10G speed 500 MHz</t>
    </r>
    <r>
      <rPr>
        <sz val="12"/>
        <rFont val="Arial"/>
        <family val="2"/>
      </rPr>
      <t>unshielded twisted pair computer cable with 23 AWG solid copper conductors in existing concealed / surface conduits / Raceways</t>
    </r>
    <r>
      <rPr>
        <b/>
        <sz val="12"/>
        <rFont val="Arial"/>
        <family val="2"/>
      </rPr>
      <t xml:space="preserve"> (Yellow in Colour for Data, Red in colour for Redundant) </t>
    </r>
    <r>
      <rPr>
        <sz val="12"/>
        <rFont val="Arial"/>
        <family val="2"/>
      </rPr>
      <t xml:space="preserve">complete as required and as per technical specifications.
</t>
    </r>
    <r>
      <rPr>
        <b/>
        <sz val="12"/>
        <rFont val="Arial"/>
        <family val="2"/>
      </rPr>
      <t xml:space="preserve">
</t>
    </r>
  </si>
  <si>
    <r>
      <t xml:space="preserve">Supply &amp; Installation of  </t>
    </r>
    <r>
      <rPr>
        <b/>
        <sz val="12"/>
        <rFont val="Arial"/>
        <family val="2"/>
      </rPr>
      <t>Cat 6A</t>
    </r>
    <r>
      <rPr>
        <sz val="12"/>
        <rFont val="Arial"/>
        <family val="2"/>
      </rPr>
      <t xml:space="preserve"> </t>
    </r>
    <r>
      <rPr>
        <b/>
        <sz val="12"/>
        <rFont val="Arial"/>
        <family val="2"/>
      </rPr>
      <t>Modular Jack Panels</t>
    </r>
    <r>
      <rPr>
        <sz val="12"/>
        <rFont val="Arial"/>
        <family val="2"/>
      </rPr>
      <t xml:space="preserve"> for accommodating </t>
    </r>
    <r>
      <rPr>
        <b/>
        <sz val="12"/>
        <rFont val="Arial"/>
        <family val="2"/>
      </rPr>
      <t>24 port</t>
    </r>
    <r>
      <rPr>
        <sz val="12"/>
        <rFont val="Arial"/>
        <family val="2"/>
      </rPr>
      <t xml:space="preserve"> termination and shall  facilitate cross-connection and inter-connection using modular patch cords and shall conform to EIA standard, </t>
    </r>
    <r>
      <rPr>
        <b/>
        <sz val="12"/>
        <rFont val="Arial"/>
        <family val="2"/>
      </rPr>
      <t>19-inch</t>
    </r>
    <r>
      <rPr>
        <sz val="12"/>
        <rFont val="Arial"/>
        <family val="2"/>
      </rPr>
      <t xml:space="preserve"> relay rack mounting requirements. Patch Panel shall  come with preloaded information outlets .Panel shall have label holders and designation labels as part of the standard device. Shall also come with rear cable management metallic tray with velcro ties complete as required and as per technical specifications.
</t>
    </r>
  </si>
  <si>
    <t>CAT-6 COMPONENTS</t>
  </si>
  <si>
    <r>
      <t xml:space="preserve">Supply &amp; Installation of </t>
    </r>
    <r>
      <rPr>
        <b/>
        <sz val="12"/>
        <rFont val="Arial"/>
        <family val="2"/>
      </rPr>
      <t>CAT 6 1G speed</t>
    </r>
    <r>
      <rPr>
        <sz val="12"/>
        <rFont val="Arial"/>
        <family val="2"/>
      </rPr>
      <t xml:space="preserve"> UTP jack information outlets complying fully or exceeding with category 6 connecting hardware specifications for all pair combinations up to 250 MHz.  Outlets shall use lead frame technology,. </t>
    </r>
    <r>
      <rPr>
        <b/>
        <sz val="12"/>
        <rFont val="Arial"/>
        <family val="2"/>
      </rPr>
      <t xml:space="preserve">(Blue in Colour for Voice) </t>
    </r>
    <r>
      <rPr>
        <sz val="12"/>
        <rFont val="Arial"/>
        <family val="2"/>
      </rPr>
      <t xml:space="preserve">complete as required and as per technical specifications. </t>
    </r>
    <r>
      <rPr>
        <b/>
        <sz val="12"/>
        <rFont val="Arial"/>
        <family val="2"/>
      </rPr>
      <t>(For Voice Outlets)</t>
    </r>
    <r>
      <rPr>
        <sz val="12"/>
        <rFont val="Arial"/>
        <family val="2"/>
      </rPr>
      <t xml:space="preserve">
</t>
    </r>
  </si>
  <si>
    <r>
      <t xml:space="preserve">Supply &amp; Installation of </t>
    </r>
    <r>
      <rPr>
        <b/>
        <sz val="12"/>
        <rFont val="Arial"/>
        <family val="2"/>
      </rPr>
      <t>Cat 6 UTP 23 AWG</t>
    </r>
    <r>
      <rPr>
        <sz val="12"/>
        <rFont val="Arial"/>
        <family val="2"/>
      </rPr>
      <t xml:space="preserve"> multi core Patch Cord - </t>
    </r>
    <r>
      <rPr>
        <b/>
        <sz val="12"/>
        <rFont val="Arial"/>
        <family val="2"/>
      </rPr>
      <t xml:space="preserve">1 mtr </t>
    </r>
    <r>
      <rPr>
        <sz val="12"/>
        <rFont val="Arial"/>
        <family val="2"/>
      </rPr>
      <t xml:space="preserve">terminated with  RJ-45 modular plugs on both ends and having phosphor bronze contact blade. Maximum insulation resistance shall be 35m ohms. The patch cords shall be conforming to ANSI/ TIA/ EIA-568-C.2 standards and certified by ETL.
</t>
    </r>
  </si>
  <si>
    <r>
      <t xml:space="preserve">Supply &amp; Installation of </t>
    </r>
    <r>
      <rPr>
        <b/>
        <sz val="12"/>
        <rFont val="Arial"/>
        <family val="2"/>
      </rPr>
      <t>Cat 6 UTP 23 AWG</t>
    </r>
    <r>
      <rPr>
        <sz val="12"/>
        <rFont val="Arial"/>
        <family val="2"/>
      </rPr>
      <t xml:space="preserve"> multi core Patch Cord -</t>
    </r>
    <r>
      <rPr>
        <b/>
        <sz val="12"/>
        <rFont val="Arial"/>
        <family val="2"/>
      </rPr>
      <t xml:space="preserve"> 2 mtr</t>
    </r>
    <r>
      <rPr>
        <sz val="12"/>
        <rFont val="Arial"/>
        <family val="2"/>
      </rPr>
      <t xml:space="preserve"> terminated with RJ-45 modular plugs on both ends and having phosphor bronze contact blade. Maximum insulation resistance shall be 35m ohms. The patch cords shall be conforming to ANSI/ TIA/ EIA-568-C.2 standards and certified by ETL. complete as required and as per technical specifications.
</t>
    </r>
  </si>
  <si>
    <r>
      <t xml:space="preserve">Supply, Installation, Testing &amp; Commissioning of </t>
    </r>
    <r>
      <rPr>
        <b/>
        <sz val="12"/>
        <rFont val="Arial"/>
        <family val="2"/>
      </rPr>
      <t xml:space="preserve">LSZH Cat 6-1G speed </t>
    </r>
    <r>
      <rPr>
        <sz val="12"/>
        <rFont val="Arial"/>
        <family val="2"/>
      </rPr>
      <t xml:space="preserve">unshielded twisted pair computer cable with 23 AWG solid copper conductors in existing concealed / surface conduits / Raceways </t>
    </r>
    <r>
      <rPr>
        <b/>
        <sz val="12"/>
        <rFont val="Arial"/>
        <family val="2"/>
      </rPr>
      <t xml:space="preserve">(Yellow in Colour for Data Blue in Colour for Voice) </t>
    </r>
    <r>
      <rPr>
        <sz val="12"/>
        <rFont val="Arial"/>
        <family val="2"/>
      </rPr>
      <t xml:space="preserve">complete as required and as per technical specifications. </t>
    </r>
    <r>
      <rPr>
        <b/>
        <sz val="12"/>
        <rFont val="Arial"/>
        <family val="2"/>
      </rPr>
      <t>(For Voice Outlets)</t>
    </r>
    <r>
      <rPr>
        <sz val="12"/>
        <rFont val="Arial"/>
        <family val="2"/>
      </rPr>
      <t xml:space="preserve">
</t>
    </r>
  </si>
  <si>
    <r>
      <t xml:space="preserve">Supply &amp; Installation of  </t>
    </r>
    <r>
      <rPr>
        <b/>
        <sz val="12"/>
        <rFont val="Arial"/>
        <family val="2"/>
      </rPr>
      <t>Cat 6</t>
    </r>
    <r>
      <rPr>
        <sz val="12"/>
        <rFont val="Arial"/>
        <family val="2"/>
      </rPr>
      <t xml:space="preserve"> </t>
    </r>
    <r>
      <rPr>
        <b/>
        <sz val="12"/>
        <rFont val="Arial"/>
        <family val="2"/>
      </rPr>
      <t>Modular Jack Panels</t>
    </r>
    <r>
      <rPr>
        <sz val="12"/>
        <rFont val="Arial"/>
        <family val="2"/>
      </rPr>
      <t xml:space="preserve"> for accommodating </t>
    </r>
    <r>
      <rPr>
        <b/>
        <sz val="12"/>
        <rFont val="Arial"/>
        <family val="2"/>
      </rPr>
      <t>24 port</t>
    </r>
    <r>
      <rPr>
        <sz val="12"/>
        <rFont val="Arial"/>
        <family val="2"/>
      </rPr>
      <t xml:space="preserve"> termination and shall  facilitate cross-connection and inter-connection using modular patch cords and shall conform to EIA standard, </t>
    </r>
    <r>
      <rPr>
        <b/>
        <sz val="12"/>
        <rFont val="Arial"/>
        <family val="2"/>
      </rPr>
      <t>19-inch</t>
    </r>
    <r>
      <rPr>
        <sz val="12"/>
        <rFont val="Arial"/>
        <family val="2"/>
      </rPr>
      <t xml:space="preserve"> relay rack mounting requirements. Patch Panel shall  come with preloaded information outlets .Panel shall have label holders and designation labels as part of the standard device. Shall also come with rear cable management metallic tray with velcro ties complete as required and as per technical specifications.
</t>
    </r>
  </si>
  <si>
    <t>MISCELLANEOUS COMPONENTS</t>
  </si>
  <si>
    <r>
      <t xml:space="preserve">Supply,Installation, testing and commissioning of following </t>
    </r>
    <r>
      <rPr>
        <b/>
        <sz val="12"/>
        <rFont val="Arial"/>
        <family val="2"/>
      </rPr>
      <t xml:space="preserve">Networking Enclosure Closed rack </t>
    </r>
    <r>
      <rPr>
        <sz val="12"/>
        <rFont val="Arial"/>
        <family val="2"/>
      </rPr>
      <t xml:space="preserve">with Front Glass door, rear steel door, castors, fans with fan tray, power distribution units and complete with all accessories as required along with Horizontal Cable manager and vertical Cable manager complete as required.
</t>
    </r>
  </si>
  <si>
    <t xml:space="preserve">6U Wall mounted   (Closed Rack) </t>
  </si>
  <si>
    <t xml:space="preserve">9U Wall mounted   (Closed Rack) </t>
  </si>
  <si>
    <t xml:space="preserve">12U Wall mounted   (Closed Rack) </t>
  </si>
  <si>
    <t xml:space="preserve">15U Wall mounted   (Closed Rack) </t>
  </si>
  <si>
    <t xml:space="preserve">24U Floor mounted (Closed Rack) </t>
  </si>
  <si>
    <t xml:space="preserve">42U Floor mounted 1000mm (W) X 1000mm (D) (Closed Rack) </t>
  </si>
  <si>
    <t xml:space="preserve">42U Floor mounted 1000mm (W) X 800mm (D) (Closed Rack) </t>
  </si>
  <si>
    <t>42U Floor mounted 1000mm (W) X 600mm (D)  (Open Rack)</t>
  </si>
  <si>
    <r>
      <t xml:space="preserve">Supply, Installation, Testing and Commissioning of </t>
    </r>
    <r>
      <rPr>
        <b/>
        <sz val="12"/>
        <rFont val="Arial"/>
        <family val="2"/>
      </rPr>
      <t>armoured Single mode OS2 fiber optic cable</t>
    </r>
    <r>
      <rPr>
        <sz val="12"/>
        <rFont val="Arial"/>
        <family val="2"/>
      </rPr>
      <t xml:space="preserve"> of following sizes for connectivity where ever required in prelaid conduits / shafts/cable trays/raceways, whichever maybe available etc. complete as required and as per technical specifications.
</t>
    </r>
  </si>
  <si>
    <t>12 Core</t>
  </si>
  <si>
    <r>
      <t xml:space="preserve">Supply &amp; Installation of </t>
    </r>
    <r>
      <rPr>
        <b/>
        <sz val="12"/>
        <rFont val="Arial"/>
        <family val="2"/>
      </rPr>
      <t>Quad Face Plates</t>
    </r>
    <r>
      <rPr>
        <sz val="12"/>
        <rFont val="Arial"/>
        <family val="2"/>
      </rPr>
      <t xml:space="preserve"> along with clearly printed labels and holders complete as required specifications.
</t>
    </r>
  </si>
  <si>
    <r>
      <t xml:space="preserve">Supply &amp; Installation of </t>
    </r>
    <r>
      <rPr>
        <b/>
        <sz val="12"/>
        <rFont val="Arial"/>
        <family val="2"/>
      </rPr>
      <t>Dual Face Plates</t>
    </r>
    <r>
      <rPr>
        <sz val="12"/>
        <rFont val="Arial"/>
        <family val="2"/>
      </rPr>
      <t xml:space="preserve"> along with clearly printed labels and holders complete as required and as per technical specifications.
</t>
    </r>
  </si>
  <si>
    <r>
      <t xml:space="preserve">Supply &amp; Installation of </t>
    </r>
    <r>
      <rPr>
        <b/>
        <sz val="12"/>
        <rFont val="Arial"/>
        <family val="2"/>
      </rPr>
      <t>Single Face Plates</t>
    </r>
    <r>
      <rPr>
        <sz val="12"/>
        <rFont val="Arial"/>
        <family val="2"/>
      </rPr>
      <t xml:space="preserve"> along with clearly printed labels and holders complete as required and as per technical specifications.
</t>
    </r>
  </si>
  <si>
    <r>
      <t xml:space="preserve">Supplying and fixing in position </t>
    </r>
    <r>
      <rPr>
        <b/>
        <sz val="12"/>
        <rFont val="Arial"/>
        <family val="2"/>
      </rPr>
      <t xml:space="preserve">GI box for data/voice outlet </t>
    </r>
    <r>
      <rPr>
        <sz val="12"/>
        <rFont val="Arial"/>
        <family val="2"/>
      </rPr>
      <t xml:space="preserve"> suitable for fixing of  RJ 45 jack complete as required.</t>
    </r>
    <r>
      <rPr>
        <b/>
        <sz val="12"/>
        <rFont val="Arial"/>
        <family val="2"/>
      </rPr>
      <t xml:space="preserve"> (For Data/voice outlets)</t>
    </r>
  </si>
  <si>
    <r>
      <t xml:space="preserve">Supplying and fixing in position </t>
    </r>
    <r>
      <rPr>
        <b/>
        <sz val="12"/>
        <rFont val="Arial"/>
        <family val="2"/>
      </rPr>
      <t xml:space="preserve">PVC back box for data/voice </t>
    </r>
    <r>
      <rPr>
        <sz val="12"/>
        <rFont val="Arial"/>
        <family val="2"/>
      </rPr>
      <t xml:space="preserve">outlet complete as required. </t>
    </r>
    <r>
      <rPr>
        <b/>
        <sz val="12"/>
        <rFont val="Arial"/>
        <family val="2"/>
      </rPr>
      <t>(For Data/voice outlets)</t>
    </r>
    <r>
      <rPr>
        <sz val="12"/>
        <rFont val="Arial"/>
        <family val="2"/>
      </rPr>
      <t xml:space="preserve">
</t>
    </r>
  </si>
  <si>
    <r>
      <t>Supply, Installation, Testing &amp; Commissioning of</t>
    </r>
    <r>
      <rPr>
        <b/>
        <sz val="12"/>
        <rFont val="Arial"/>
        <family val="2"/>
      </rPr>
      <t xml:space="preserve"> 24 Port Fiber LIU Loaded with LC LC Coupler,</t>
    </r>
    <r>
      <rPr>
        <sz val="12"/>
        <rFont val="Arial"/>
        <family val="2"/>
      </rPr>
      <t xml:space="preserve"> as per given Specification etc. all complete.
</t>
    </r>
  </si>
  <si>
    <r>
      <t>Supply, Installation, Testing &amp; Commissioning of</t>
    </r>
    <r>
      <rPr>
        <b/>
        <sz val="12"/>
        <rFont val="Arial"/>
        <family val="2"/>
      </rPr>
      <t xml:space="preserve"> 12 Port Fiber LIU Loaded with LC LC Coupler,</t>
    </r>
    <r>
      <rPr>
        <sz val="12"/>
        <rFont val="Arial"/>
        <family val="2"/>
      </rPr>
      <t xml:space="preserve"> as per given Specification etc. all complete.
</t>
    </r>
  </si>
  <si>
    <r>
      <t xml:space="preserve">Supply, Installation, Testing &amp; Commissioning of </t>
    </r>
    <r>
      <rPr>
        <b/>
        <sz val="12"/>
        <rFont val="Arial"/>
        <family val="2"/>
      </rPr>
      <t xml:space="preserve">LC-LC SM Fiber Patch Cords (3 Mtr) </t>
    </r>
    <r>
      <rPr>
        <sz val="12"/>
        <rFont val="Arial"/>
        <family val="2"/>
      </rPr>
      <t>as per given Specification etc. all complete.</t>
    </r>
  </si>
  <si>
    <t>All products for structured cabling solution shall be provided from the single manufacturer….MAF From OEM is Mandaroty to submit</t>
  </si>
  <si>
    <t>System Integrator shall be provide the certification for total structured cabling from the manufacturer for Life time warranty.</t>
  </si>
  <si>
    <t>SUBTOTAL OF PASSIVE NETWORKING SYSTEM</t>
  </si>
  <si>
    <t>ix</t>
  </si>
  <si>
    <t>x</t>
  </si>
  <si>
    <t>xi</t>
  </si>
  <si>
    <t>xii</t>
  </si>
  <si>
    <t xml:space="preserve">Procurement &amp; installation of select artcrafts, supplies, selection &amp; interior artcrafts as per selection </t>
  </si>
  <si>
    <t>1. Linear Workstation with Melamine Tabletop 
2. A Shaped Steel Pipe Legs with Silver Aluminum Allloy Cover.
3. Fixed 3-Drawer Pedestal with Lock
4. Including Flip Cover at Tabletop
5. Including Wooden Modesty Panel
6. Screen with metal frame &amp; Cable Holder 
7. Movable Pedestal with cushion</t>
  </si>
  <si>
    <t>1.60mm thickness screen
2. The main screen : above the table top is Fabric, screen without wiring. Under the table top is melamine,  and with below table top raceway and skirting level raceway.
3. The side screen, the inner side  is the magnetic suction white board, the outer side is Fabric and Under the table top is melamine, without wiring
4. L-shaped table top
5. Movable Pedestal with cushion</t>
  </si>
  <si>
    <t>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</si>
</sst>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8">
    <numFmt numFmtId="6" formatCode="&quot;₹&quot;\ #,##0;[Red]&quot;₹&quot;\ \-#,##0"/>
    <numFmt numFmtId="41" formatCode="_ * #,##0_ ;_ * \-#,##0_ ;_ * &quot;-&quot;_ ;_ @_ "/>
    <numFmt numFmtId="43" formatCode="_ * #,##0.00_ ;_ * \-#,##0.00_ ;_ * &quot;-&quot;??_ ;_ @_ "/>
    <numFmt numFmtId="164" formatCode="_(&quot;$&quot;* #,##0_);_(&quot;$&quot;* \(#,##0\);_(&quot;$&quot;* &quot;-&quot;_);_(@_)"/>
    <numFmt numFmtId="165" formatCode="_(&quot;$&quot;* #,##0.00_);_(&quot;$&quot;* \(#,##0.00\);_(&quot;$&quot;* &quot;-&quot;??_);_(@_)"/>
    <numFmt numFmtId="166" formatCode="_(* #,##0.00_);_(* \(#,##0.00\);_(* &quot;-&quot;??_);_(@_)"/>
    <numFmt numFmtId="167" formatCode="_-* #,##0.00_-;\-* #,##0.00_-;_-* &quot;-&quot;??_-;_-@_-"/>
    <numFmt numFmtId="168" formatCode="_-* #,##0.00_-;\-* #,##0.00_-;_-* &quot;-&quot;??_-;_-@"/>
    <numFmt numFmtId="169" formatCode="#,##0.0"/>
    <numFmt numFmtId="170" formatCode="&quot;RO&quot;"/>
    <numFmt numFmtId="171" formatCode="_(* #,##0_);_(* \(#,##0\);_(* &quot;-&quot;??_);_(@_)"/>
    <numFmt numFmtId="172" formatCode="0.0"/>
    <numFmt numFmtId="173" formatCode="0.000"/>
    <numFmt numFmtId="174" formatCode="0.0&quot;.&quot;"/>
    <numFmt numFmtId="175" formatCode="0&quot;.&quot;"/>
    <numFmt numFmtId="176" formatCode="0\)"/>
    <numFmt numFmtId="177" formatCode="_(&quot;₹&quot;* #,##0.00_);_(&quot;₹&quot;* \(#,##0.00\);_(&quot;₹&quot;* &quot;-&quot;??_);_(@_)"/>
    <numFmt numFmtId="178" formatCode="_(* #,##0.00_);_(* \(#,##0.00\);_(* \-??_);_(@_)"/>
    <numFmt numFmtId="179" formatCode="[$-409]General"/>
    <numFmt numFmtId="180" formatCode="#,##0.00&quot; &quot;;&quot; (&quot;#,##0.00&quot;)&quot;;&quot; -&quot;#&quot; &quot;;@&quot; &quot;"/>
    <numFmt numFmtId="181" formatCode="#,##0.0000_);\(#,##0.0000\)"/>
    <numFmt numFmtId="182" formatCode="General_)"/>
    <numFmt numFmtId="183" formatCode="&quot;$&quot;#,##0;\-&quot;$&quot;#,##0"/>
    <numFmt numFmtId="184" formatCode="#,##0;\-#,##0;&quot;-&quot;"/>
    <numFmt numFmtId="185" formatCode="_ &quot;Rs.&quot;\ * #,##0_ ;_ &quot;Rs.&quot;\ * \-#,##0_ ;_ &quot;Rs.&quot;\ * &quot;-&quot;_ ;_ @_ "/>
    <numFmt numFmtId="186" formatCode="&quot;£&quot;#,##0;[Red]&quot;-£&quot;#,##0"/>
    <numFmt numFmtId="187" formatCode="#,##0.000_);\(#,##0.000\)"/>
    <numFmt numFmtId="188" formatCode="_(* #,##0.00000_);_(* \(#,##0.00000\);_(* &quot;-&quot;??_);_(@_)"/>
    <numFmt numFmtId="189" formatCode="_(* #,##0.0_);_(* \(#,##0.0\);_(* \-??_);_(@_)"/>
    <numFmt numFmtId="190" formatCode="_-* #,##0.00\ _m_k_-;\-* #,##0.00\ _m_k_-;_-* &quot;-&quot;??\ _m_k_-;_-@_-"/>
    <numFmt numFmtId="191" formatCode="&quot;Rs.&quot;\ #,##0;&quot;Rs.&quot;\ \-#,##0"/>
    <numFmt numFmtId="192" formatCode="&quot;Rs.&quot;\ #,##0.00;[Red]&quot;Rs.&quot;\ \-#,##0.00"/>
    <numFmt numFmtId="193" formatCode="0.00&quot;.&quot;"/>
    <numFmt numFmtId="194" formatCode="#,##0\ &quot;$&quot;_);\(#,##0\ &quot;$&quot;\)"/>
    <numFmt numFmtId="195" formatCode="#,##0.0;\-#,##0.0"/>
    <numFmt numFmtId="196" formatCode="0###0"/>
    <numFmt numFmtId="197" formatCode="&quot;$&quot;#,##0.00;[Red]\-&quot;$&quot;#,##0.00"/>
    <numFmt numFmtId="198" formatCode="#,##0.000000000;[Red]\-#,##0.000000000"/>
    <numFmt numFmtId="199" formatCode="#,##0_);[Red]\(#,##0\);;@"/>
    <numFmt numFmtId="200" formatCode="_-&quot;€&quot;\ * #,##0.00_-;\-&quot;€&quot;\ * #,##0.00_-;_-&quot;€&quot;\ * &quot;-&quot;??_-;_-@_-"/>
    <numFmt numFmtId="201" formatCode="General\ ;[Red]\(General\)"/>
    <numFmt numFmtId="202" formatCode="#,##0.0000000_);\(#,##0.0000000\)"/>
    <numFmt numFmtId="203" formatCode="_-* #,##0_-;\-* #,##0_-;_-* &quot;-&quot;_-;_-@_-"/>
    <numFmt numFmtId="204" formatCode="_-* #,##0\ _F_-;\-* #,##0\ _F_-;_-* &quot;-&quot;\ _F_-;_-@_-"/>
    <numFmt numFmtId="205" formatCode="_-* #,##0.00\ _F_-;\-* #,##0.00\ _F_-;_-* &quot;-&quot;??\ _F_-;_-@_-"/>
    <numFmt numFmtId="206" formatCode="_ * #,##0_)\ &quot;$&quot;_ ;_ * \(#,##0\)\ &quot;$&quot;_ ;_ * &quot;-&quot;_)\ &quot;$&quot;_ ;_ @_ "/>
    <numFmt numFmtId="207" formatCode="_ * #,##0.00_)\ &quot;$&quot;_ ;_ * \(#,##0.00\)\ &quot;$&quot;_ ;_ * &quot;-&quot;??_)\ &quot;$&quot;_ ;_ @_ "/>
    <numFmt numFmtId="208" formatCode="0.00_)"/>
    <numFmt numFmtId="209" formatCode="\ #,##0\/\-"/>
    <numFmt numFmtId="210" formatCode="0##0"/>
    <numFmt numFmtId="211" formatCode="_-&quot;L.&quot;\ * #,##0_-;\-&quot;L.&quot;\ * #,##0_-;_-&quot;L.&quot;\ * &quot;-&quot;_-;_-@_-"/>
    <numFmt numFmtId="212" formatCode="_-&quot;L.&quot;\ * #,##0.00_-;\-&quot;L.&quot;\ * #,##0.00_-;_-&quot;L.&quot;\ * &quot;-&quot;??_-;_-@_-"/>
    <numFmt numFmtId="213" formatCode="_ &quot;Fr.&quot;\ * #,##0_ ;_ &quot;Fr.&quot;\ * \-#,##0_ ;_ &quot;Fr.&quot;\ * &quot;-&quot;_ ;_ @_ "/>
    <numFmt numFmtId="214" formatCode="_ &quot;Fr.&quot;\ * #,##0.00_ ;_ &quot;Fr.&quot;\ * \-#,##0.00_ ;_ &quot;Fr.&quot;\ * &quot;-&quot;??_ ;_ @_ "/>
    <numFmt numFmtId="215" formatCode="_-&quot;$&quot;* #,##0_-;\-&quot;$&quot;* #,##0_-;_-&quot;$&quot;* &quot;-&quot;_-;_-@_-"/>
    <numFmt numFmtId="216" formatCode="_-&quot;$&quot;* #,##0.00_-;\-&quot;$&quot;* #,##0.00_-;_-&quot;$&quot;* &quot;-&quot;??_-;_-@_-"/>
    <numFmt numFmtId="217" formatCode="&quot;\&quot;#,##0.00;[Red]&quot;\&quot;\-#,##0.00"/>
    <numFmt numFmtId="218" formatCode="&quot;\&quot;#,##0;[Red]&quot;\&quot;\-#,##0"/>
    <numFmt numFmtId="219" formatCode="#,##0\ &quot;BF&quot;;[Red]\-#,##0\ &quot;BF&quot;"/>
    <numFmt numFmtId="220" formatCode="_-&quot;£&quot;* #,##0.00_-;\-&quot;£&quot;* #,##0.00_-;_-&quot;£&quot;* &quot;-&quot;??_-;_-@_-"/>
    <numFmt numFmtId="221" formatCode="0_);\(0\)"/>
    <numFmt numFmtId="222" formatCode="_([$€-2]* #,##0.00_);_([$€-2]* \(#,##0.00\);_([$€-2]* \-??_)"/>
    <numFmt numFmtId="223" formatCode="mm/dd/yy"/>
    <numFmt numFmtId="224" formatCode="0.00_ "/>
    <numFmt numFmtId="225" formatCode="_ * #,##0_ ;_ * \-#,##0_ ;_ * &quot;-&quot;??_ ;_ @_ "/>
    <numFmt numFmtId="226" formatCode="###0.00;###0.00"/>
    <numFmt numFmtId="227" formatCode="0.00_);[Red]\(0.00\)"/>
    <numFmt numFmtId="228" formatCode="_(&quot;₹&quot;* #,##0.0000_);_(&quot;₹&quot;* \(#,##0.0000\);_(&quot;₹&quot;* &quot;-&quot;??_);_(@_)"/>
  </numFmts>
  <fonts count="148">
    <font>
      <sz val="10"/>
      <color rgb="FF00000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Arial"/>
      <family val="2"/>
    </font>
    <font>
      <sz val="10"/>
      <color rgb="FF000000"/>
      <name val="Arial"/>
      <family val="2"/>
    </font>
    <font>
      <sz val="11"/>
      <color indexed="8"/>
      <name val="Calibri"/>
      <family val="2"/>
    </font>
    <font>
      <sz val="11"/>
      <name val="Times New Roman"/>
      <family val="1"/>
    </font>
    <font>
      <sz val="10"/>
      <name val="Helv"/>
      <charset val="204"/>
    </font>
    <font>
      <sz val="11"/>
      <name val="Arial"/>
      <family val="2"/>
    </font>
    <font>
      <sz val="10"/>
      <color rgb="FF000000"/>
      <name val="Times New Roman"/>
      <family val="1"/>
    </font>
    <font>
      <sz val="8"/>
      <name val="Arial"/>
      <family val="2"/>
    </font>
    <font>
      <sz val="11"/>
      <color rgb="FF006100"/>
      <name val="Calibri"/>
      <family val="2"/>
      <scheme val="minor"/>
    </font>
    <font>
      <sz val="11"/>
      <color theme="0"/>
      <name val="Calibri"/>
      <family val="2"/>
      <scheme val="minor"/>
    </font>
    <font>
      <b/>
      <sz val="10"/>
      <name val="Century Gothic"/>
      <family val="2"/>
    </font>
    <font>
      <sz val="10"/>
      <name val="Century Gothic"/>
      <family val="2"/>
    </font>
    <font>
      <u/>
      <sz val="11"/>
      <color rgb="FF0000FF"/>
      <name val="Calibri"/>
      <family val="2"/>
      <scheme val="minor"/>
    </font>
    <font>
      <sz val="12"/>
      <color theme="1"/>
      <name val="Calibri"/>
      <family val="2"/>
      <scheme val="minor"/>
    </font>
    <font>
      <sz val="11"/>
      <color theme="1"/>
      <name val="Trebuchet MS"/>
      <family val="2"/>
    </font>
    <font>
      <sz val="11"/>
      <color indexed="8"/>
      <name val="Trebuchet MS"/>
      <family val="2"/>
    </font>
    <font>
      <sz val="10"/>
      <name val="Times New Roman"/>
      <family val="1"/>
    </font>
    <font>
      <sz val="11"/>
      <color theme="1"/>
      <name val="Comic Sans MS"/>
      <family val="2"/>
    </font>
    <font>
      <sz val="11"/>
      <color theme="1"/>
      <name val="Century Gothic"/>
      <family val="2"/>
    </font>
    <font>
      <sz val="12"/>
      <name val="宋体"/>
      <charset val="134"/>
    </font>
    <font>
      <sz val="12"/>
      <name val="Times New Roman"/>
      <family val="1"/>
    </font>
    <font>
      <u/>
      <sz val="12"/>
      <color indexed="39"/>
      <name val="宋体"/>
      <charset val="134"/>
    </font>
    <font>
      <sz val="11"/>
      <color indexed="8"/>
      <name val="宋体"/>
      <charset val="134"/>
    </font>
    <font>
      <sz val="12"/>
      <name val="宋体"/>
    </font>
    <font>
      <sz val="11"/>
      <color indexed="9"/>
      <name val="Calibri"/>
      <family val="2"/>
    </font>
    <font>
      <sz val="11"/>
      <color indexed="20"/>
      <name val="Calibri"/>
      <family val="2"/>
    </font>
    <font>
      <b/>
      <sz val="11"/>
      <color indexed="52"/>
      <name val="Calibri"/>
      <family val="2"/>
    </font>
    <font>
      <b/>
      <sz val="11"/>
      <color indexed="9"/>
      <name val="Calibri"/>
      <family val="2"/>
    </font>
    <font>
      <sz val="11"/>
      <color indexed="8"/>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sz val="10"/>
      <name val="Helv"/>
      <charset val="134"/>
    </font>
    <font>
      <sz val="11"/>
      <color indexed="8"/>
      <name val="Calibri"/>
      <family val="2"/>
      <scheme val="minor"/>
    </font>
    <font>
      <b/>
      <sz val="11"/>
      <color indexed="63"/>
      <name val="Calibri"/>
      <family val="2"/>
    </font>
    <font>
      <b/>
      <sz val="18"/>
      <color indexed="56"/>
      <name val="Cambria"/>
      <family val="1"/>
    </font>
    <font>
      <b/>
      <sz val="11"/>
      <color indexed="8"/>
      <name val="Calibri"/>
      <family val="2"/>
    </font>
    <font>
      <sz val="11"/>
      <color indexed="10"/>
      <name val="Calibri"/>
      <family val="2"/>
    </font>
    <font>
      <sz val="10"/>
      <color rgb="FF000000"/>
      <name val="Arial1"/>
    </font>
    <font>
      <sz val="10"/>
      <color rgb="FF000000"/>
      <name val="Helv"/>
    </font>
    <font>
      <sz val="12"/>
      <color indexed="8"/>
      <name val="Calibri"/>
      <family val="2"/>
    </font>
    <font>
      <sz val="10"/>
      <name val="Helv"/>
      <family val="2"/>
    </font>
    <font>
      <u/>
      <sz val="10"/>
      <color theme="10"/>
      <name val="Arial"/>
      <family val="2"/>
    </font>
    <font>
      <u/>
      <sz val="10"/>
      <color theme="11"/>
      <name val="Arial"/>
      <family val="2"/>
    </font>
    <font>
      <sz val="12"/>
      <name val="Arial"/>
      <family val="2"/>
    </font>
    <font>
      <sz val="14"/>
      <name val="AngsanaUPC"/>
      <family val="2"/>
    </font>
    <font>
      <b/>
      <sz val="11"/>
      <name val="Times New Roman"/>
      <family val="1"/>
    </font>
    <font>
      <sz val="7"/>
      <name val="Helv"/>
      <family val="2"/>
    </font>
    <font>
      <sz val="12"/>
      <name val="Tms Rmn"/>
      <family val="1"/>
    </font>
    <font>
      <b/>
      <sz val="10"/>
      <name val="MS Sans Serif"/>
      <family val="2"/>
    </font>
    <font>
      <sz val="10"/>
      <name val="MS Sans Serif"/>
      <family val="2"/>
    </font>
    <font>
      <sz val="12"/>
      <name val="¹UAAA¼"/>
      <family val="2"/>
    </font>
    <font>
      <sz val="12"/>
      <name val="¹ÙÅÁÃ¼"/>
      <family val="2"/>
    </font>
    <font>
      <sz val="10"/>
      <color indexed="8"/>
      <name val="Arial"/>
      <family val="2"/>
    </font>
    <font>
      <b/>
      <sz val="10"/>
      <name val="Helv"/>
      <family val="2"/>
    </font>
    <font>
      <sz val="11"/>
      <color indexed="8"/>
      <name val="Corbel"/>
      <family val="2"/>
    </font>
    <font>
      <sz val="10"/>
      <name val="MS Serif"/>
      <family val="1"/>
    </font>
    <font>
      <sz val="11"/>
      <name val="Courier"/>
      <family val="3"/>
    </font>
    <font>
      <b/>
      <u/>
      <sz val="11"/>
      <name val="Times New Roman"/>
      <family val="1"/>
    </font>
    <font>
      <sz val="10"/>
      <color indexed="16"/>
      <name val="MS Serif"/>
      <family val="1"/>
    </font>
    <font>
      <sz val="10"/>
      <color indexed="10"/>
      <name val="Arial"/>
      <family val="2"/>
    </font>
    <font>
      <b/>
      <sz val="12"/>
      <name val="Arial"/>
      <family val="2"/>
    </font>
    <font>
      <b/>
      <sz val="15"/>
      <color indexed="54"/>
      <name val="Calibri"/>
      <family val="2"/>
    </font>
    <font>
      <b/>
      <sz val="13"/>
      <color indexed="54"/>
      <name val="Calibri"/>
      <family val="2"/>
    </font>
    <font>
      <b/>
      <sz val="11"/>
      <color indexed="54"/>
      <name val="Calibri"/>
      <family val="2"/>
    </font>
    <font>
      <u/>
      <sz val="10"/>
      <color indexed="12"/>
      <name val="Arial"/>
      <family val="2"/>
    </font>
    <font>
      <u/>
      <sz val="9"/>
      <color indexed="12"/>
      <name val="Arial"/>
      <family val="2"/>
    </font>
    <font>
      <b/>
      <sz val="9"/>
      <name val="Arial"/>
      <family val="2"/>
    </font>
    <font>
      <b/>
      <sz val="11"/>
      <name val="Helv"/>
      <family val="2"/>
    </font>
    <font>
      <sz val="7"/>
      <name val="Small Fonts"/>
      <family val="2"/>
    </font>
    <font>
      <sz val="10"/>
      <name val="Courier"/>
      <family val="3"/>
    </font>
    <font>
      <b/>
      <i/>
      <sz val="16"/>
      <name val="Helv"/>
      <family val="2"/>
    </font>
    <font>
      <b/>
      <sz val="10"/>
      <name val="Arial CE"/>
      <family val="2"/>
    </font>
    <font>
      <sz val="7"/>
      <color indexed="10"/>
      <name val="Helv"/>
      <family val="2"/>
    </font>
    <font>
      <sz val="8"/>
      <name val="Helv"/>
      <family val="2"/>
    </font>
    <font>
      <b/>
      <u/>
      <sz val="10"/>
      <color indexed="18"/>
      <name val="Century Gothic"/>
      <family val="2"/>
    </font>
    <font>
      <u/>
      <sz val="9"/>
      <color indexed="36"/>
      <name val="Arial"/>
      <family val="2"/>
    </font>
    <font>
      <b/>
      <sz val="12"/>
      <color indexed="18"/>
      <name val="Times New Roman"/>
      <family val="1"/>
    </font>
    <font>
      <b/>
      <sz val="12"/>
      <name val="Times New Roman"/>
      <family val="1"/>
    </font>
    <font>
      <sz val="9"/>
      <name val="Arial"/>
      <family val="2"/>
    </font>
    <font>
      <b/>
      <sz val="18"/>
      <color indexed="54"/>
      <name val="Cambria"/>
      <family val="1"/>
    </font>
    <font>
      <b/>
      <i/>
      <sz val="12"/>
      <name val="Times New Roman"/>
      <family val="1"/>
    </font>
    <font>
      <sz val="14"/>
      <name val="뼻뮝"/>
      <family val="2"/>
    </font>
    <font>
      <sz val="12"/>
      <name val="뼻뮝"/>
      <family val="2"/>
    </font>
    <font>
      <sz val="12"/>
      <name val="바탕체"/>
      <family val="2"/>
    </font>
    <font>
      <sz val="10"/>
      <name val="굴림체"/>
      <family val="2"/>
    </font>
    <font>
      <sz val="11"/>
      <name val="ＭＳ Ｐゴシック"/>
      <family val="2"/>
    </font>
    <font>
      <sz val="11"/>
      <color theme="1"/>
      <name val="Corbel"/>
      <family val="2"/>
    </font>
    <font>
      <u/>
      <sz val="11"/>
      <color theme="10"/>
      <name val="Calibri"/>
      <family val="2"/>
      <scheme val="minor"/>
    </font>
    <font>
      <sz val="14"/>
      <name val="AngsanaUPC"/>
      <family val="1"/>
      <charset val="222"/>
    </font>
    <font>
      <sz val="7"/>
      <name val="Helv"/>
      <charset val="134"/>
    </font>
    <font>
      <sz val="12"/>
      <name val="Tms Rmn"/>
      <charset val="134"/>
    </font>
    <font>
      <b/>
      <sz val="10"/>
      <name val="MS Sans Serif"/>
      <charset val="134"/>
    </font>
    <font>
      <sz val="10"/>
      <name val="MS Sans Serif"/>
      <charset val="134"/>
    </font>
    <font>
      <b/>
      <sz val="10"/>
      <name val="Helv"/>
      <charset val="134"/>
    </font>
    <font>
      <sz val="10"/>
      <name val="MS Serif"/>
      <charset val="134"/>
    </font>
    <font>
      <sz val="11"/>
      <name val="Courier"/>
      <charset val="134"/>
    </font>
    <font>
      <sz val="10"/>
      <color indexed="16"/>
      <name val="MS Serif"/>
      <charset val="134"/>
    </font>
    <font>
      <b/>
      <sz val="11"/>
      <name val="Helv"/>
      <charset val="134"/>
    </font>
    <font>
      <sz val="7"/>
      <name val="Small Fonts"/>
      <charset val="134"/>
    </font>
    <font>
      <sz val="10"/>
      <name val="Courier"/>
      <charset val="134"/>
    </font>
    <font>
      <b/>
      <i/>
      <sz val="16"/>
      <name val="Helv"/>
      <charset val="134"/>
    </font>
    <font>
      <sz val="10"/>
      <name val="Tahoma"/>
      <family val="2"/>
    </font>
    <font>
      <b/>
      <sz val="10"/>
      <name val="Arial CE"/>
      <charset val="238"/>
    </font>
    <font>
      <sz val="7"/>
      <color indexed="10"/>
      <name val="Helv"/>
      <charset val="134"/>
    </font>
    <font>
      <sz val="8"/>
      <name val="Helv"/>
      <charset val="134"/>
    </font>
    <font>
      <sz val="10"/>
      <color indexed="8"/>
      <name val="Helvetica"/>
    </font>
    <font>
      <b/>
      <sz val="14"/>
      <name val="Arial"/>
      <family val="2"/>
    </font>
    <font>
      <sz val="14"/>
      <name val="Arial"/>
      <family val="2"/>
    </font>
    <font>
      <sz val="14"/>
      <color rgb="FF000000"/>
      <name val="Arial"/>
      <family val="2"/>
    </font>
    <font>
      <b/>
      <sz val="14"/>
      <color rgb="FF000000"/>
      <name val="Arial"/>
      <family val="2"/>
    </font>
    <font>
      <b/>
      <sz val="10"/>
      <color rgb="FF000000"/>
      <name val="Arial"/>
      <family val="2"/>
    </font>
    <font>
      <b/>
      <sz val="12"/>
      <color rgb="FF000000"/>
      <name val="Arial"/>
      <family val="2"/>
    </font>
    <font>
      <sz val="12"/>
      <color rgb="FF000000"/>
      <name val="Arial"/>
      <family val="2"/>
    </font>
    <font>
      <sz val="12"/>
      <color rgb="FFFF0000"/>
      <name val="Arial"/>
      <family val="2"/>
    </font>
    <font>
      <sz val="12"/>
      <color theme="1"/>
      <name val="Arial"/>
      <family val="2"/>
    </font>
    <font>
      <sz val="12"/>
      <color indexed="8"/>
      <name val="Arial"/>
      <family val="2"/>
    </font>
    <font>
      <b/>
      <sz val="10"/>
      <name val="Arial"/>
      <family val="2"/>
    </font>
    <font>
      <b/>
      <sz val="12"/>
      <color theme="1"/>
      <name val="Arial"/>
      <family val="2"/>
    </font>
    <font>
      <u/>
      <sz val="12"/>
      <color rgb="FF000000"/>
      <name val="Arial"/>
      <family val="2"/>
    </font>
    <font>
      <b/>
      <sz val="12"/>
      <color indexed="8"/>
      <name val="Arial"/>
      <family val="2"/>
    </font>
    <font>
      <b/>
      <sz val="14"/>
      <color theme="1"/>
      <name val="Arial"/>
      <family val="2"/>
    </font>
    <font>
      <sz val="14"/>
      <color theme="1"/>
      <name val="Arial"/>
      <family val="2"/>
    </font>
    <font>
      <b/>
      <sz val="12"/>
      <color rgb="FFFF0000"/>
      <name val="Arial"/>
      <family val="2"/>
    </font>
    <font>
      <b/>
      <sz val="12"/>
      <color rgb="FF222222"/>
      <name val="Arial"/>
      <family val="2"/>
    </font>
    <font>
      <sz val="12"/>
      <color rgb="FF222222"/>
      <name val="Arial"/>
      <family val="2"/>
    </font>
    <font>
      <b/>
      <u/>
      <sz val="12"/>
      <color theme="1"/>
      <name val="Arial"/>
      <family val="2"/>
    </font>
    <font>
      <sz val="10.5"/>
      <name val="Arial"/>
      <family val="2"/>
    </font>
    <font>
      <vertAlign val="superscript"/>
      <sz val="10"/>
      <name val="Arial"/>
      <family val="2"/>
    </font>
    <font>
      <b/>
      <u/>
      <sz val="12"/>
      <name val="Arial"/>
      <family val="2"/>
    </font>
    <font>
      <u/>
      <sz val="12"/>
      <name val="Arial"/>
      <family val="2"/>
    </font>
    <font>
      <b/>
      <vertAlign val="superscript"/>
      <sz val="12"/>
      <name val="Arial"/>
      <family val="2"/>
    </font>
    <font>
      <vertAlign val="superscript"/>
      <sz val="12"/>
      <name val="Arial"/>
      <family val="2"/>
    </font>
    <font>
      <u/>
      <sz val="12"/>
      <color indexed="8"/>
      <name val="Arial"/>
      <family val="2"/>
    </font>
    <font>
      <sz val="12"/>
      <color indexed="10"/>
      <name val="Arial"/>
      <family val="2"/>
    </font>
    <font>
      <b/>
      <sz val="16"/>
      <color rgb="FF000000"/>
      <name val="Arial"/>
      <family val="2"/>
    </font>
    <font>
      <b/>
      <u/>
      <sz val="12"/>
      <color rgb="FF800080"/>
      <name val="Arial"/>
      <family val="2"/>
    </font>
  </fonts>
  <fills count="42">
    <fill>
      <patternFill patternType="none"/>
    </fill>
    <fill>
      <patternFill patternType="gray125"/>
    </fill>
    <fill>
      <patternFill patternType="solid">
        <fgColor theme="8"/>
        <bgColor indexed="64"/>
      </patternFill>
    </fill>
    <fill>
      <patternFill patternType="solid">
        <fgColor rgb="FFC6EFCE"/>
      </patternFill>
    </fill>
    <fill>
      <patternFill patternType="solid">
        <fgColor theme="8" tint="0.39997558519241921"/>
        <bgColor indexed="65"/>
      </patternFill>
    </fill>
    <fill>
      <patternFill patternType="solid">
        <fgColor theme="9" tint="0.39997558519241921"/>
        <bgColor indexed="65"/>
      </patternFill>
    </fill>
    <fill>
      <patternFill patternType="solid">
        <fgColor theme="8" tint="0.59999389629810485"/>
        <bgColor indexed="64"/>
      </patternFill>
    </fill>
    <fill>
      <patternFill patternType="solid">
        <fgColor indexed="9"/>
        <bgColor indexed="64"/>
      </patternFill>
    </fill>
    <fill>
      <patternFill patternType="solid">
        <fgColor indexed="26"/>
        <bgColor indexed="64"/>
      </patternFill>
    </fill>
    <fill>
      <patternFill patternType="solid">
        <fgColor theme="7" tint="0.59999389629810485"/>
        <bgColor indexed="64"/>
      </patternFill>
    </fill>
    <fill>
      <patternFill patternType="solid">
        <fgColor theme="8" tint="0.79989013336588644"/>
        <bgColor indexed="64"/>
      </patternFill>
    </fill>
    <fill>
      <patternFill patternType="solid">
        <fgColor theme="5" tint="0.39988402966399123"/>
        <bgColor indexed="64"/>
      </patternFill>
    </fill>
    <fill>
      <patternFill patternType="solid">
        <fgColor theme="4"/>
        <bgColor indexed="64"/>
      </patternFill>
    </fill>
    <fill>
      <patternFill patternType="solid">
        <fgColor rgb="FFFFFFCC"/>
        <bgColor indexed="64"/>
      </patternFill>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22"/>
        <bgColor indexed="64"/>
      </patternFill>
    </fill>
    <fill>
      <patternFill patternType="solid">
        <fgColor indexed="55"/>
        <bgColor indexed="64"/>
      </patternFill>
    </fill>
    <fill>
      <patternFill patternType="solid">
        <fgColor indexed="54"/>
        <bgColor indexed="64"/>
      </patternFill>
    </fill>
    <fill>
      <patternFill patternType="solid">
        <fgColor indexed="43"/>
        <bgColor indexed="64"/>
      </patternFill>
    </fill>
    <fill>
      <patternFill patternType="solid">
        <fgColor indexed="54"/>
        <bgColor indexed="23"/>
      </patternFill>
    </fill>
    <fill>
      <patternFill patternType="solid">
        <fgColor indexed="23"/>
        <bgColor indexed="64"/>
      </patternFill>
    </fill>
    <fill>
      <patternFill patternType="solid">
        <fgColor indexed="60"/>
        <bgColor indexed="64"/>
      </patternFill>
    </fill>
    <fill>
      <patternFill patternType="mediumGray">
        <fgColor indexed="22"/>
        <bgColor indexed="9"/>
      </patternFill>
    </fill>
    <fill>
      <patternFill patternType="solid">
        <fgColor rgb="FFFFFF00"/>
        <bgColor indexed="64"/>
      </patternFill>
    </fill>
    <fill>
      <patternFill patternType="solid">
        <fgColor theme="0"/>
        <bgColor indexed="64"/>
      </patternFill>
    </fill>
  </fills>
  <borders count="172">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ck">
        <color auto="1"/>
      </left>
      <right style="thin">
        <color auto="1"/>
      </right>
      <top style="thick">
        <color auto="1"/>
      </top>
      <bottom style="thin">
        <color auto="1"/>
      </bottom>
      <diagonal/>
    </border>
    <border>
      <left style="thin">
        <color auto="1"/>
      </left>
      <right style="thin">
        <color auto="1"/>
      </right>
      <top style="thick">
        <color auto="1"/>
      </top>
      <bottom style="thin">
        <color auto="1"/>
      </bottom>
      <diagonal/>
    </border>
    <border>
      <left style="thin">
        <color auto="1"/>
      </left>
      <right style="thick">
        <color auto="1"/>
      </right>
      <top style="thick">
        <color auto="1"/>
      </top>
      <bottom style="thin">
        <color auto="1"/>
      </bottom>
      <diagonal/>
    </border>
    <border>
      <left style="thick">
        <color auto="1"/>
      </left>
      <right style="thin">
        <color auto="1"/>
      </right>
      <top style="thin">
        <color auto="1"/>
      </top>
      <bottom style="thin">
        <color auto="1"/>
      </bottom>
      <diagonal/>
    </border>
    <border>
      <left style="thin">
        <color auto="1"/>
      </left>
      <right style="thick">
        <color auto="1"/>
      </right>
      <top style="thin">
        <color auto="1"/>
      </top>
      <bottom style="thin">
        <color auto="1"/>
      </bottom>
      <diagonal/>
    </border>
    <border>
      <left style="thick">
        <color auto="1"/>
      </left>
      <right style="thin">
        <color auto="1"/>
      </right>
      <top style="thin">
        <color auto="1"/>
      </top>
      <bottom/>
      <diagonal/>
    </border>
    <border>
      <left style="thin">
        <color auto="1"/>
      </left>
      <right style="thick">
        <color auto="1"/>
      </right>
      <top style="thin">
        <color auto="1"/>
      </top>
      <bottom/>
      <diagonal/>
    </border>
    <border>
      <left style="thick">
        <color auto="1"/>
      </left>
      <right style="thin">
        <color auto="1"/>
      </right>
      <top/>
      <bottom style="thin">
        <color auto="1"/>
      </bottom>
      <diagonal/>
    </border>
    <border>
      <left style="thin">
        <color auto="1"/>
      </left>
      <right style="thick">
        <color auto="1"/>
      </right>
      <top/>
      <bottom style="thin">
        <color auto="1"/>
      </bottom>
      <diagonal/>
    </border>
    <border>
      <left style="thick">
        <color auto="1"/>
      </left>
      <right style="thin">
        <color auto="1"/>
      </right>
      <top style="double">
        <color auto="1"/>
      </top>
      <bottom style="double">
        <color auto="1"/>
      </bottom>
      <diagonal/>
    </border>
    <border>
      <left style="thin">
        <color auto="1"/>
      </left>
      <right style="thin">
        <color auto="1"/>
      </right>
      <top style="double">
        <color auto="1"/>
      </top>
      <bottom style="double">
        <color auto="1"/>
      </bottom>
      <diagonal/>
    </border>
    <border>
      <left style="thin">
        <color auto="1"/>
      </left>
      <right style="thick">
        <color auto="1"/>
      </right>
      <top style="double">
        <color auto="1"/>
      </top>
      <bottom style="double">
        <color auto="1"/>
      </bottom>
      <diagonal/>
    </border>
    <border>
      <left style="thin">
        <color rgb="FF000000"/>
      </left>
      <right style="thin">
        <color rgb="FF000000"/>
      </right>
      <top style="double">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ck">
        <color rgb="FF000000"/>
      </left>
      <right style="thin">
        <color rgb="FF000000"/>
      </right>
      <top style="thick">
        <color rgb="FF000000"/>
      </top>
      <bottom style="thin">
        <color rgb="FF000000"/>
      </bottom>
      <diagonal/>
    </border>
    <border>
      <left style="thin">
        <color rgb="FF000000"/>
      </left>
      <right style="thin">
        <color rgb="FF000000"/>
      </right>
      <top style="thick">
        <color rgb="FF000000"/>
      </top>
      <bottom style="thin">
        <color rgb="FF000000"/>
      </bottom>
      <diagonal/>
    </border>
    <border>
      <left style="thin">
        <color rgb="FF000000"/>
      </left>
      <right style="thick">
        <color rgb="FF000000"/>
      </right>
      <top style="thick">
        <color rgb="FF000000"/>
      </top>
      <bottom style="thin">
        <color rgb="FF000000"/>
      </bottom>
      <diagonal/>
    </border>
    <border>
      <left style="thick">
        <color rgb="FF000000"/>
      </left>
      <right style="thin">
        <color rgb="FF000000"/>
      </right>
      <top style="thin">
        <color rgb="FF000000"/>
      </top>
      <bottom/>
      <diagonal/>
    </border>
    <border>
      <left style="thin">
        <color rgb="FF000000"/>
      </left>
      <right style="thick">
        <color rgb="FF000000"/>
      </right>
      <top style="thin">
        <color rgb="FF000000"/>
      </top>
      <bottom/>
      <diagonal/>
    </border>
    <border>
      <left style="thick">
        <color rgb="FF000000"/>
      </left>
      <right style="thin">
        <color rgb="FF000000"/>
      </right>
      <top style="double">
        <color rgb="FF000000"/>
      </top>
      <bottom style="thin">
        <color rgb="FF000000"/>
      </bottom>
      <diagonal/>
    </border>
    <border>
      <left style="thin">
        <color rgb="FF000000"/>
      </left>
      <right style="thick">
        <color rgb="FF000000"/>
      </right>
      <top style="double">
        <color rgb="FF000000"/>
      </top>
      <bottom style="thin">
        <color rgb="FF000000"/>
      </bottom>
      <diagonal/>
    </border>
    <border>
      <left style="thick">
        <color rgb="FF000000"/>
      </left>
      <right style="thin">
        <color rgb="FF000000"/>
      </right>
      <top style="thin">
        <color rgb="FF000000"/>
      </top>
      <bottom style="double">
        <color rgb="FF000000"/>
      </bottom>
      <diagonal/>
    </border>
    <border>
      <left style="thin">
        <color rgb="FF000000"/>
      </left>
      <right style="thick">
        <color rgb="FF000000"/>
      </right>
      <top style="thin">
        <color rgb="FF000000"/>
      </top>
      <bottom style="double">
        <color rgb="FF000000"/>
      </bottom>
      <diagonal/>
    </border>
    <border>
      <left style="thick">
        <color rgb="FF000000"/>
      </left>
      <right style="thin">
        <color rgb="FF000000"/>
      </right>
      <top/>
      <bottom style="thin">
        <color rgb="FF000000"/>
      </bottom>
      <diagonal/>
    </border>
    <border>
      <left style="thin">
        <color rgb="FF000000"/>
      </left>
      <right style="thick">
        <color rgb="FF000000"/>
      </right>
      <top/>
      <bottom style="thin">
        <color rgb="FF000000"/>
      </bottom>
      <diagonal/>
    </border>
    <border>
      <left style="thick">
        <color rgb="FF000000"/>
      </left>
      <right style="thin">
        <color rgb="FF000000"/>
      </right>
      <top style="thin">
        <color rgb="FF000000"/>
      </top>
      <bottom style="thin">
        <color rgb="FF000000"/>
      </bottom>
      <diagonal/>
    </border>
    <border>
      <left style="thin">
        <color rgb="FF000000"/>
      </left>
      <right style="thick">
        <color rgb="FF000000"/>
      </right>
      <top style="thin">
        <color rgb="FF000000"/>
      </top>
      <bottom style="thin">
        <color rgb="FF000000"/>
      </bottom>
      <diagonal/>
    </border>
    <border>
      <left style="thick">
        <color auto="1"/>
      </left>
      <right style="thin">
        <color auto="1"/>
      </right>
      <top style="double">
        <color auto="1"/>
      </top>
      <bottom style="thin">
        <color auto="1"/>
      </bottom>
      <diagonal/>
    </border>
    <border>
      <left style="thin">
        <color auto="1"/>
      </left>
      <right style="thin">
        <color auto="1"/>
      </right>
      <top style="double">
        <color auto="1"/>
      </top>
      <bottom style="thin">
        <color auto="1"/>
      </bottom>
      <diagonal/>
    </border>
    <border>
      <left style="thin">
        <color auto="1"/>
      </left>
      <right style="thick">
        <color auto="1"/>
      </right>
      <top style="double">
        <color auto="1"/>
      </top>
      <bottom style="thin">
        <color auto="1"/>
      </bottom>
      <diagonal/>
    </border>
    <border>
      <left style="thick">
        <color auto="1"/>
      </left>
      <right style="thin">
        <color auto="1"/>
      </right>
      <top style="thin">
        <color auto="1"/>
      </top>
      <bottom style="double">
        <color auto="1"/>
      </bottom>
      <diagonal/>
    </border>
    <border>
      <left style="thin">
        <color auto="1"/>
      </left>
      <right style="thin">
        <color auto="1"/>
      </right>
      <top style="thin">
        <color auto="1"/>
      </top>
      <bottom style="double">
        <color auto="1"/>
      </bottom>
      <diagonal/>
    </border>
    <border>
      <left style="thin">
        <color auto="1"/>
      </left>
      <right style="thick">
        <color auto="1"/>
      </right>
      <top style="thin">
        <color auto="1"/>
      </top>
      <bottom style="double">
        <color auto="1"/>
      </bottom>
      <diagonal/>
    </border>
    <border>
      <left style="thick">
        <color auto="1"/>
      </left>
      <right style="thin">
        <color auto="1"/>
      </right>
      <top/>
      <bottom/>
      <diagonal/>
    </border>
    <border>
      <left style="thin">
        <color auto="1"/>
      </left>
      <right style="thin">
        <color auto="1"/>
      </right>
      <top/>
      <bottom/>
      <diagonal/>
    </border>
    <border>
      <left style="thin">
        <color rgb="FF000000"/>
      </left>
      <right style="thin">
        <color rgb="FF000000"/>
      </right>
      <top/>
      <bottom/>
      <diagonal/>
    </border>
    <border>
      <left style="thin">
        <color auto="1"/>
      </left>
      <right style="thick">
        <color auto="1"/>
      </right>
      <top/>
      <bottom/>
      <diagonal/>
    </border>
    <border>
      <left style="thin">
        <color rgb="FF000000"/>
      </left>
      <right style="thick">
        <color rgb="FF000000"/>
      </right>
      <top/>
      <bottom/>
      <diagonal/>
    </border>
    <border>
      <left style="thin">
        <color rgb="FF000000"/>
      </left>
      <right style="thick">
        <color rgb="FF000000"/>
      </right>
      <top style="double">
        <color rgb="FF000000"/>
      </top>
      <bottom style="double">
        <color rgb="FF000000"/>
      </bottom>
      <diagonal/>
    </border>
    <border>
      <left style="thin">
        <color rgb="FF000000"/>
      </left>
      <right style="thin">
        <color rgb="FF000000"/>
      </right>
      <top style="double">
        <color rgb="FF000000"/>
      </top>
      <bottom style="double">
        <color rgb="FF000000"/>
      </bottom>
      <diagonal/>
    </border>
    <border>
      <left style="thick">
        <color rgb="FF000000"/>
      </left>
      <right style="thin">
        <color rgb="FF000000"/>
      </right>
      <top style="double">
        <color rgb="FF000000"/>
      </top>
      <bottom style="double">
        <color rgb="FF000000"/>
      </bottom>
      <diagonal/>
    </border>
    <border>
      <left style="thick">
        <color rgb="FF000000"/>
      </left>
      <right style="thin">
        <color rgb="FF000000"/>
      </right>
      <top/>
      <bottom/>
      <diagonal/>
    </border>
    <border>
      <left/>
      <right/>
      <top style="thick">
        <color auto="1"/>
      </top>
      <bottom/>
      <diagonal/>
    </border>
    <border>
      <left/>
      <right style="thin">
        <color auto="1"/>
      </right>
      <top style="thin">
        <color auto="1"/>
      </top>
      <bottom style="thin">
        <color auto="1"/>
      </bottom>
      <diagonal/>
    </border>
    <border>
      <left/>
      <right style="thin">
        <color auto="1"/>
      </right>
      <top style="thick">
        <color auto="1"/>
      </top>
      <bottom style="thin">
        <color auto="1"/>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indexed="64"/>
      </right>
      <top style="medium">
        <color indexed="64"/>
      </top>
      <bottom style="thin">
        <color indexed="64"/>
      </bottom>
      <diagonal/>
    </border>
    <border>
      <left/>
      <right/>
      <top style="medium">
        <color indexed="64"/>
      </top>
      <bottom style="medium">
        <color indexed="64"/>
      </bottom>
      <diagonal/>
    </border>
    <border>
      <left/>
      <right/>
      <top/>
      <bottom style="thin">
        <color auto="1"/>
      </bottom>
      <diagonal/>
    </border>
    <border>
      <left style="thin">
        <color indexed="64"/>
      </left>
      <right/>
      <top/>
      <bottom/>
      <diagonal/>
    </border>
    <border>
      <left style="medium">
        <color indexed="64"/>
      </left>
      <right style="thin">
        <color indexed="64"/>
      </right>
      <top/>
      <bottom style="thin">
        <color indexed="64"/>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medium">
        <color indexed="64"/>
      </top>
      <bottom style="thin">
        <color indexed="64"/>
      </bottom>
      <diagonal/>
    </border>
    <border>
      <left style="thin">
        <color indexed="22"/>
      </left>
      <right style="thin">
        <color indexed="22"/>
      </right>
      <top style="thin">
        <color indexed="22"/>
      </top>
      <bottom style="thin">
        <color indexed="22"/>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thin">
        <color auto="1"/>
      </left>
      <right style="medium">
        <color indexed="64"/>
      </right>
      <top/>
      <bottom style="thin">
        <color auto="1"/>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indexed="22"/>
      </left>
      <right style="thin">
        <color indexed="22"/>
      </right>
      <top style="thin">
        <color indexed="22"/>
      </top>
      <bottom style="thin">
        <color indexed="22"/>
      </bottom>
      <diagonal/>
    </border>
    <border>
      <left style="thin">
        <color auto="1"/>
      </left>
      <right style="thin">
        <color auto="1"/>
      </right>
      <top style="thin">
        <color auto="1"/>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2"/>
      </left>
      <right style="thin">
        <color indexed="22"/>
      </right>
      <top style="thin">
        <color indexed="22"/>
      </top>
      <bottom style="thin">
        <color indexed="2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bottom style="hair">
        <color indexed="64"/>
      </bottom>
      <diagonal/>
    </border>
    <border>
      <left style="medium">
        <color indexed="64"/>
      </left>
      <right/>
      <top/>
      <bottom/>
      <diagonal/>
    </border>
    <border>
      <left/>
      <right style="medium">
        <color indexed="64"/>
      </right>
      <top/>
      <bottom/>
      <diagonal/>
    </border>
    <border>
      <left/>
      <right/>
      <top/>
      <bottom style="thick">
        <color indexed="53"/>
      </bottom>
      <diagonal/>
    </border>
    <border>
      <left/>
      <right/>
      <top/>
      <bottom style="thick">
        <color indexed="29"/>
      </bottom>
      <diagonal/>
    </border>
    <border>
      <left/>
      <right/>
      <top/>
      <bottom style="medium">
        <color indexed="29"/>
      </bottom>
      <diagonal/>
    </border>
    <border>
      <left/>
      <right/>
      <top/>
      <bottom style="medium">
        <color indexed="64"/>
      </bottom>
      <diagonal/>
    </border>
    <border>
      <left/>
      <right/>
      <top style="hair">
        <color indexed="64"/>
      </top>
      <bottom/>
      <diagonal/>
    </border>
    <border>
      <left/>
      <right/>
      <top style="medium">
        <color indexed="64"/>
      </top>
      <bottom/>
      <diagonal/>
    </border>
    <border>
      <left/>
      <right/>
      <top style="thin">
        <color indexed="53"/>
      </top>
      <bottom style="double">
        <color indexed="53"/>
      </bottom>
      <diagonal/>
    </border>
    <border>
      <left style="thin">
        <color auto="1"/>
      </left>
      <right style="thin">
        <color auto="1"/>
      </right>
      <top style="thin">
        <color auto="1"/>
      </top>
      <bottom style="thin">
        <color auto="1"/>
      </bottom>
      <diagonal/>
    </border>
    <border>
      <left/>
      <right/>
      <top style="thin">
        <color auto="1"/>
      </top>
      <bottom/>
      <diagonal/>
    </border>
    <border>
      <left/>
      <right/>
      <top style="thin">
        <color auto="1"/>
      </top>
      <bottom style="thin">
        <color auto="1"/>
      </bottom>
      <diagonal/>
    </border>
    <border>
      <left/>
      <right/>
      <top/>
      <bottom style="medium">
        <color auto="1"/>
      </bottom>
      <diagonal/>
    </border>
    <border>
      <left/>
      <right/>
      <top style="thin">
        <color indexed="62"/>
      </top>
      <bottom style="double">
        <color indexed="62"/>
      </bottom>
      <diagonal/>
    </border>
    <border>
      <left style="thin">
        <color rgb="FF000000"/>
      </left>
      <right/>
      <top style="double">
        <color rgb="FF000000"/>
      </top>
      <bottom style="thin">
        <color rgb="FF000000"/>
      </bottom>
      <diagonal/>
    </border>
    <border>
      <left/>
      <right style="thin">
        <color rgb="FF000000"/>
      </right>
      <top style="double">
        <color rgb="FF000000"/>
      </top>
      <bottom style="thin">
        <color rgb="FF000000"/>
      </bottom>
      <diagonal/>
    </border>
    <border>
      <left style="medium">
        <color indexed="64"/>
      </left>
      <right/>
      <top style="thin">
        <color indexed="64"/>
      </top>
      <bottom style="thin">
        <color indexed="64"/>
      </bottom>
      <diagonal/>
    </border>
    <border>
      <left style="medium">
        <color indexed="64"/>
      </left>
      <right/>
      <top style="medium">
        <color indexed="64"/>
      </top>
      <bottom style="thin">
        <color auto="1"/>
      </bottom>
      <diagonal/>
    </border>
  </borders>
  <cellStyleXfs count="4027">
    <xf numFmtId="0" fontId="0" fillId="0" borderId="0"/>
    <xf numFmtId="166" fontId="7" fillId="0" borderId="0" applyFont="0" applyFill="0" applyBorder="0" applyAlignment="0" applyProtection="0"/>
    <xf numFmtId="0" fontId="8" fillId="0" borderId="0"/>
    <xf numFmtId="0" fontId="5" fillId="0" borderId="0"/>
    <xf numFmtId="166" fontId="5" fillId="0" borderId="0" applyFont="0" applyFill="0" applyBorder="0" applyAlignment="0" applyProtection="0"/>
    <xf numFmtId="166" fontId="8" fillId="0" borderId="0" applyFont="0" applyFill="0" applyBorder="0" applyAlignment="0" applyProtection="0"/>
    <xf numFmtId="169" fontId="9" fillId="0" borderId="0" applyFont="0" applyFill="0" applyBorder="0" applyAlignment="0" applyProtection="0"/>
    <xf numFmtId="0" fontId="5" fillId="0" borderId="0"/>
    <xf numFmtId="0" fontId="10" fillId="0" borderId="0"/>
    <xf numFmtId="0" fontId="5" fillId="0" borderId="0"/>
    <xf numFmtId="0" fontId="8" fillId="0" borderId="0"/>
    <xf numFmtId="0" fontId="9" fillId="0" borderId="0"/>
    <xf numFmtId="170" fontId="5" fillId="0" borderId="0" applyFont="0" applyFill="0" applyBorder="0" applyAlignment="0" applyProtection="0"/>
    <xf numFmtId="0" fontId="5" fillId="0" borderId="0"/>
    <xf numFmtId="166" fontId="5" fillId="0" borderId="0" applyFont="0" applyFill="0" applyBorder="0" applyAlignment="0" applyProtection="0"/>
    <xf numFmtId="0" fontId="5" fillId="0" borderId="0"/>
    <xf numFmtId="171" fontId="9" fillId="0" borderId="0" applyFont="0" applyFill="0" applyBorder="0" applyAlignment="0" applyProtection="0"/>
    <xf numFmtId="0" fontId="4" fillId="0" borderId="0"/>
    <xf numFmtId="0" fontId="8" fillId="0" borderId="0"/>
    <xf numFmtId="0" fontId="10" fillId="0" borderId="0"/>
    <xf numFmtId="0" fontId="5" fillId="0" borderId="0"/>
    <xf numFmtId="0" fontId="12" fillId="0" borderId="0"/>
    <xf numFmtId="0" fontId="12" fillId="0" borderId="0"/>
    <xf numFmtId="0" fontId="5" fillId="0" borderId="0"/>
    <xf numFmtId="0" fontId="5" fillId="0" borderId="0"/>
    <xf numFmtId="0" fontId="5" fillId="0" borderId="0"/>
    <xf numFmtId="0" fontId="5" fillId="0" borderId="0"/>
    <xf numFmtId="0" fontId="6" fillId="0" borderId="0"/>
    <xf numFmtId="43" fontId="5" fillId="0" borderId="0" applyFont="0" applyFill="0" applyBorder="0" applyAlignment="0" applyProtection="0"/>
    <xf numFmtId="0" fontId="5" fillId="0" borderId="0"/>
    <xf numFmtId="0" fontId="14" fillId="3" borderId="0" applyNumberFormat="0" applyBorder="0" applyAlignment="0" applyProtection="0"/>
    <xf numFmtId="166" fontId="6" fillId="0" borderId="0" applyFont="0" applyFill="0" applyBorder="0" applyAlignment="0" applyProtection="0"/>
    <xf numFmtId="0" fontId="3" fillId="0" borderId="0"/>
    <xf numFmtId="0" fontId="5" fillId="0" borderId="0"/>
    <xf numFmtId="0" fontId="3" fillId="0" borderId="0"/>
    <xf numFmtId="0" fontId="5" fillId="0" borderId="0"/>
    <xf numFmtId="0" fontId="18" fillId="0" borderId="0" applyNumberFormat="0" applyFill="0" applyBorder="0" applyAlignment="0" applyProtection="0">
      <alignment vertical="center"/>
    </xf>
    <xf numFmtId="0" fontId="5" fillId="0" borderId="0"/>
    <xf numFmtId="166"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3" fillId="0" borderId="0"/>
    <xf numFmtId="43" fontId="3" fillId="0" borderId="0" applyFont="0" applyFill="0" applyBorder="0" applyAlignment="0" applyProtection="0"/>
    <xf numFmtId="0" fontId="5" fillId="0" borderId="0"/>
    <xf numFmtId="0" fontId="20" fillId="0" borderId="0"/>
    <xf numFmtId="165" fontId="21" fillId="0" borderId="0" applyFont="0" applyFill="0" applyBorder="0" applyAlignment="0" applyProtection="0"/>
    <xf numFmtId="165" fontId="3" fillId="0" borderId="0" applyFont="0" applyFill="0" applyBorder="0" applyAlignment="0" applyProtection="0"/>
    <xf numFmtId="0" fontId="3" fillId="0" borderId="0"/>
    <xf numFmtId="43" fontId="8" fillId="0" borderId="0" applyFont="0" applyFill="0" applyBorder="0" applyAlignment="0" applyProtection="0"/>
    <xf numFmtId="166" fontId="3" fillId="0" borderId="0" applyFont="0" applyFill="0" applyBorder="0" applyAlignment="0" applyProtection="0"/>
    <xf numFmtId="0" fontId="5" fillId="0" borderId="0"/>
    <xf numFmtId="0" fontId="3" fillId="0" borderId="0"/>
    <xf numFmtId="0" fontId="8" fillId="0" borderId="0">
      <alignment vertical="center"/>
    </xf>
    <xf numFmtId="0" fontId="5" fillId="0" borderId="0"/>
    <xf numFmtId="0" fontId="5" fillId="0" borderId="0"/>
    <xf numFmtId="0" fontId="5" fillId="8" borderId="62" applyNumberFormat="0" applyFont="0" applyAlignment="0" applyProtection="0"/>
    <xf numFmtId="0" fontId="19" fillId="0" borderId="0"/>
    <xf numFmtId="0" fontId="22" fillId="0" borderId="0"/>
    <xf numFmtId="0" fontId="5" fillId="0" borderId="0"/>
    <xf numFmtId="166" fontId="5" fillId="0" borderId="0" applyFont="0" applyFill="0" applyBorder="0" applyAlignment="0" applyProtection="0"/>
    <xf numFmtId="0" fontId="23" fillId="0" borderId="0"/>
    <xf numFmtId="166" fontId="6" fillId="0" borderId="0" applyFont="0" applyFill="0" applyBorder="0" applyAlignment="0" applyProtection="0"/>
    <xf numFmtId="0" fontId="3" fillId="0" borderId="0"/>
    <xf numFmtId="0" fontId="3" fillId="0" borderId="0"/>
    <xf numFmtId="165" fontId="6"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165" fontId="3" fillId="0" borderId="0" applyFont="0" applyFill="0" applyBorder="0" applyAlignment="0" applyProtection="0"/>
    <xf numFmtId="0" fontId="3" fillId="0" borderId="0"/>
    <xf numFmtId="166" fontId="3" fillId="0" borderId="0" applyFont="0" applyFill="0" applyBorder="0" applyAlignment="0" applyProtection="0"/>
    <xf numFmtId="0" fontId="3" fillId="0" borderId="0"/>
    <xf numFmtId="0" fontId="5" fillId="8" borderId="62" applyNumberFormat="0" applyFont="0" applyAlignment="0" applyProtection="0"/>
    <xf numFmtId="0" fontId="5" fillId="8" borderId="62" applyNumberFormat="0" applyFont="0" applyAlignment="0" applyProtection="0"/>
    <xf numFmtId="0" fontId="25" fillId="0" borderId="0">
      <alignment vertical="center"/>
    </xf>
    <xf numFmtId="0" fontId="25" fillId="0" borderId="0">
      <alignment vertical="center"/>
    </xf>
    <xf numFmtId="0" fontId="28" fillId="0" borderId="0">
      <alignment vertical="center"/>
    </xf>
    <xf numFmtId="0" fontId="15" fillId="2" borderId="0" applyNumberFormat="0" applyBorder="0" applyAlignment="0" applyProtection="0">
      <alignment vertical="center"/>
    </xf>
    <xf numFmtId="0" fontId="3" fillId="9" borderId="0" applyNumberFormat="0" applyBorder="0" applyAlignment="0" applyProtection="0">
      <alignment vertical="center"/>
    </xf>
    <xf numFmtId="0" fontId="26" fillId="0" borderId="0"/>
    <xf numFmtId="0" fontId="28" fillId="0" borderId="0">
      <alignment vertical="center"/>
    </xf>
    <xf numFmtId="0" fontId="3" fillId="10" borderId="0" applyNumberFormat="0" applyBorder="0" applyAlignment="0" applyProtection="0">
      <alignment vertical="center"/>
    </xf>
    <xf numFmtId="0" fontId="15" fillId="12" borderId="0" applyNumberFormat="0" applyBorder="0" applyAlignment="0" applyProtection="0">
      <alignment vertical="center"/>
    </xf>
    <xf numFmtId="0" fontId="3" fillId="6" borderId="0" applyNumberFormat="0" applyBorder="0" applyAlignment="0" applyProtection="0">
      <alignment vertical="center"/>
    </xf>
    <xf numFmtId="0" fontId="15" fillId="11" borderId="0" applyNumberFormat="0" applyBorder="0" applyAlignment="0" applyProtection="0">
      <alignment vertical="center"/>
    </xf>
    <xf numFmtId="0" fontId="27" fillId="0" borderId="0" applyNumberFormat="0" applyFill="0" applyBorder="0" applyAlignment="0" applyProtection="0">
      <alignment vertical="center"/>
    </xf>
    <xf numFmtId="0" fontId="3" fillId="0" borderId="0">
      <alignment vertical="center"/>
    </xf>
    <xf numFmtId="0" fontId="5" fillId="0" borderId="0"/>
    <xf numFmtId="0" fontId="29" fillId="0" borderId="0">
      <alignment vertical="center"/>
    </xf>
    <xf numFmtId="0" fontId="3" fillId="0" borderId="0"/>
    <xf numFmtId="0" fontId="5" fillId="0" borderId="0"/>
    <xf numFmtId="166" fontId="5" fillId="0" borderId="0" applyFont="0" applyFill="0" applyBorder="0" applyAlignment="0" applyProtection="0"/>
    <xf numFmtId="43" fontId="3" fillId="0" borderId="0" applyFont="0" applyFill="0" applyBorder="0" applyAlignment="0" applyProtection="0"/>
    <xf numFmtId="0" fontId="12" fillId="0" borderId="0"/>
    <xf numFmtId="0" fontId="8" fillId="0" borderId="0"/>
    <xf numFmtId="0" fontId="3" fillId="0" borderId="0"/>
    <xf numFmtId="0" fontId="3" fillId="0" borderId="0"/>
    <xf numFmtId="0" fontId="5" fillId="0" borderId="0"/>
    <xf numFmtId="177" fontId="3" fillId="0" borderId="0" applyFont="0" applyFill="0" applyBorder="0" applyAlignment="0" applyProtection="0"/>
    <xf numFmtId="43" fontId="3" fillId="0" borderId="0" applyFont="0" applyFill="0" applyBorder="0" applyAlignment="0" applyProtection="0"/>
    <xf numFmtId="166" fontId="3" fillId="0" borderId="0" applyFont="0" applyFill="0" applyBorder="0" applyAlignment="0" applyProtection="0"/>
    <xf numFmtId="0" fontId="8" fillId="0" borderId="0"/>
    <xf numFmtId="0" fontId="8" fillId="14" borderId="0" applyNumberFormat="0" applyBorder="0" applyAlignment="0" applyProtection="0"/>
    <xf numFmtId="0" fontId="8" fillId="15"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2"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30" fillId="24"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28"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31" borderId="0" applyNumberFormat="0" applyBorder="0" applyAlignment="0" applyProtection="0"/>
    <xf numFmtId="0" fontId="31" fillId="15" borderId="0" applyNumberFormat="0" applyBorder="0" applyAlignment="0" applyProtection="0"/>
    <xf numFmtId="0" fontId="32" fillId="32" borderId="67" applyNumberFormat="0" applyAlignment="0" applyProtection="0"/>
    <xf numFmtId="0" fontId="33" fillId="33" borderId="68" applyNumberFormat="0" applyAlignment="0" applyProtection="0"/>
    <xf numFmtId="166" fontId="5" fillId="0" borderId="0" applyFont="0" applyFill="0" applyBorder="0" applyAlignment="0" applyProtection="0"/>
    <xf numFmtId="178" fontId="8" fillId="0" borderId="0" applyFill="0" applyBorder="0" applyAlignment="0" applyProtection="0"/>
    <xf numFmtId="178" fontId="5" fillId="0" borderId="0" applyFill="0" applyBorder="0" applyAlignment="0" applyProtection="0"/>
    <xf numFmtId="0" fontId="34" fillId="0" borderId="0"/>
    <xf numFmtId="43"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6" fontId="8"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43" fontId="5" fillId="0" borderId="0" applyFont="0" applyFill="0" applyBorder="0" applyAlignment="0" applyProtection="0"/>
    <xf numFmtId="166" fontId="5" fillId="0" borderId="0" applyFont="0" applyFill="0" applyBorder="0" applyAlignment="0" applyProtection="0"/>
    <xf numFmtId="0" fontId="30" fillId="34" borderId="0"/>
    <xf numFmtId="0" fontId="8" fillId="20" borderId="0" applyNumberFormat="0" applyBorder="0" applyAlignment="0" applyProtection="0"/>
    <xf numFmtId="0" fontId="35" fillId="0" borderId="0" applyNumberFormat="0" applyFill="0" applyBorder="0" applyAlignment="0" applyProtection="0"/>
    <xf numFmtId="0" fontId="36" fillId="16" borderId="0" applyNumberFormat="0" applyBorder="0" applyAlignment="0" applyProtection="0"/>
    <xf numFmtId="0" fontId="37" fillId="0" borderId="69" applyNumberFormat="0" applyFill="0" applyAlignment="0" applyProtection="0"/>
    <xf numFmtId="0" fontId="38" fillId="0" borderId="70" applyNumberFormat="0" applyFill="0" applyAlignment="0" applyProtection="0"/>
    <xf numFmtId="0" fontId="39" fillId="0" borderId="71" applyNumberFormat="0" applyFill="0" applyAlignment="0" applyProtection="0"/>
    <xf numFmtId="0" fontId="39" fillId="0" borderId="0" applyNumberFormat="0" applyFill="0" applyBorder="0" applyAlignment="0" applyProtection="0"/>
    <xf numFmtId="0" fontId="40" fillId="19" borderId="67" applyNumberFormat="0" applyAlignment="0" applyProtection="0"/>
    <xf numFmtId="0" fontId="41" fillId="0" borderId="72" applyNumberFormat="0" applyFill="0" applyAlignment="0" applyProtection="0"/>
    <xf numFmtId="0" fontId="42" fillId="35" borderId="0" applyNumberFormat="0" applyBorder="0" applyAlignment="0" applyProtection="0"/>
    <xf numFmtId="0" fontId="3" fillId="0" borderId="0"/>
    <xf numFmtId="0" fontId="5" fillId="0" borderId="0"/>
    <xf numFmtId="0" fontId="5" fillId="0" borderId="0"/>
    <xf numFmtId="0" fontId="5" fillId="0" borderId="0"/>
    <xf numFmtId="0" fontId="3" fillId="0" borderId="0"/>
    <xf numFmtId="0" fontId="5" fillId="0" borderId="0"/>
    <xf numFmtId="0" fontId="8"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3" fillId="0" borderId="0"/>
    <xf numFmtId="0" fontId="5" fillId="0" borderId="0"/>
    <xf numFmtId="0" fontId="5" fillId="0" borderId="0"/>
    <xf numFmtId="0" fontId="5" fillId="0" borderId="0"/>
    <xf numFmtId="0" fontId="43" fillId="0" borderId="0"/>
    <xf numFmtId="0" fontId="5" fillId="0" borderId="0"/>
    <xf numFmtId="0" fontId="5" fillId="0" borderId="0"/>
    <xf numFmtId="0" fontId="5" fillId="0" borderId="0"/>
    <xf numFmtId="0" fontId="3" fillId="0" borderId="0"/>
    <xf numFmtId="0" fontId="5" fillId="0" borderId="0"/>
    <xf numFmtId="0" fontId="8" fillId="0" borderId="0"/>
    <xf numFmtId="0" fontId="8" fillId="0" borderId="0"/>
    <xf numFmtId="0" fontId="5" fillId="0" borderId="0"/>
    <xf numFmtId="0" fontId="19" fillId="0" borderId="0"/>
    <xf numFmtId="0" fontId="3" fillId="0" borderId="0"/>
    <xf numFmtId="0" fontId="8" fillId="0" borderId="0"/>
    <xf numFmtId="0" fontId="3" fillId="0" borderId="0"/>
    <xf numFmtId="0" fontId="5" fillId="0" borderId="0"/>
    <xf numFmtId="0" fontId="3" fillId="0" borderId="0" applyAlignment="0"/>
    <xf numFmtId="0" fontId="3" fillId="0" borderId="0" applyAlignment="0"/>
    <xf numFmtId="0" fontId="3" fillId="0" borderId="0"/>
    <xf numFmtId="0" fontId="5" fillId="0" borderId="0"/>
    <xf numFmtId="0" fontId="5" fillId="8" borderId="73" applyNumberFormat="0" applyFont="0" applyAlignment="0" applyProtection="0"/>
    <xf numFmtId="0" fontId="44" fillId="13" borderId="60" applyNumberFormat="0" applyFont="0" applyAlignment="0" applyProtection="0"/>
    <xf numFmtId="0" fontId="45" fillId="32" borderId="74" applyNumberFormat="0" applyAlignment="0" applyProtection="0"/>
    <xf numFmtId="9" fontId="34" fillId="0" borderId="0"/>
    <xf numFmtId="0" fontId="43" fillId="0" borderId="0"/>
    <xf numFmtId="0" fontId="5" fillId="0" borderId="0"/>
    <xf numFmtId="0" fontId="46" fillId="0" borderId="0" applyNumberFormat="0" applyFill="0" applyBorder="0" applyAlignment="0" applyProtection="0"/>
    <xf numFmtId="0" fontId="47" fillId="0" borderId="75" applyNumberFormat="0" applyFill="0" applyAlignment="0" applyProtection="0"/>
    <xf numFmtId="0" fontId="48" fillId="0" borderId="0" applyNumberFormat="0" applyFill="0" applyBorder="0" applyAlignment="0" applyProtection="0"/>
    <xf numFmtId="0" fontId="3" fillId="0" borderId="0"/>
    <xf numFmtId="166" fontId="3" fillId="0" borderId="0" applyFont="0" applyFill="0" applyBorder="0" applyAlignment="0" applyProtection="0"/>
    <xf numFmtId="0" fontId="5" fillId="0" borderId="0"/>
    <xf numFmtId="0" fontId="8" fillId="0" borderId="0"/>
    <xf numFmtId="0" fontId="15" fillId="4" borderId="0" applyNumberFormat="0" applyBorder="0" applyAlignment="0" applyProtection="0"/>
    <xf numFmtId="43" fontId="3" fillId="0" borderId="0" applyFont="0" applyFill="0" applyBorder="0" applyAlignment="0" applyProtection="0"/>
    <xf numFmtId="0" fontId="15" fillId="5" borderId="0" applyNumberFormat="0" applyBorder="0" applyAlignment="0" applyProtection="0"/>
    <xf numFmtId="166" fontId="5"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179" fontId="49" fillId="0" borderId="0" applyBorder="0" applyProtection="0"/>
    <xf numFmtId="180" fontId="49" fillId="0" borderId="0" applyBorder="0" applyProtection="0"/>
    <xf numFmtId="180" fontId="49" fillId="0" borderId="0" applyBorder="0" applyProtection="0"/>
    <xf numFmtId="43" fontId="5" fillId="0" borderId="0" applyFont="0" applyFill="0" applyBorder="0" applyAlignment="0" applyProtection="0"/>
    <xf numFmtId="180" fontId="49" fillId="0" borderId="0" applyBorder="0" applyProtection="0"/>
    <xf numFmtId="179" fontId="50" fillId="0" borderId="0" applyBorder="0" applyProtection="0"/>
    <xf numFmtId="43" fontId="5" fillId="0" borderId="0" applyFont="0" applyFill="0" applyBorder="0" applyAlignment="0" applyProtection="0"/>
    <xf numFmtId="0" fontId="5" fillId="0" borderId="0" applyFont="0" applyFill="0" applyBorder="0" applyAlignment="0" applyProtection="0"/>
    <xf numFmtId="0" fontId="3" fillId="0" borderId="0" applyFont="0" applyFill="0" applyBorder="0" applyAlignment="0" applyProtection="0"/>
    <xf numFmtId="43" fontId="3" fillId="0" borderId="0" applyFont="0" applyFill="0" applyBorder="0" applyAlignment="0" applyProtection="0"/>
    <xf numFmtId="0"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166" fontId="6" fillId="0" borderId="0" applyFont="0" applyFill="0" applyBorder="0" applyAlignment="0" applyProtection="0"/>
    <xf numFmtId="0" fontId="3" fillId="0" borderId="0"/>
    <xf numFmtId="166" fontId="3" fillId="0" borderId="0" applyFont="0" applyFill="0" applyBorder="0" applyAlignment="0" applyProtection="0"/>
    <xf numFmtId="0" fontId="5" fillId="0" borderId="0"/>
    <xf numFmtId="0" fontId="3" fillId="0" borderId="0"/>
    <xf numFmtId="166" fontId="3" fillId="0" borderId="0" applyFont="0" applyFill="0" applyBorder="0" applyAlignment="0" applyProtection="0"/>
    <xf numFmtId="0" fontId="15" fillId="2" borderId="0" applyNumberFormat="0" applyBorder="0" applyAlignment="0" applyProtection="0">
      <alignment vertical="center"/>
    </xf>
    <xf numFmtId="0" fontId="3" fillId="9" borderId="0" applyNumberFormat="0" applyBorder="0" applyAlignment="0" applyProtection="0">
      <alignment vertical="center"/>
    </xf>
    <xf numFmtId="0" fontId="26" fillId="0" borderId="0"/>
    <xf numFmtId="0" fontId="3" fillId="10" borderId="0" applyNumberFormat="0" applyBorder="0" applyAlignment="0" applyProtection="0">
      <alignment vertical="center"/>
    </xf>
    <xf numFmtId="0" fontId="15" fillId="12" borderId="0" applyNumberFormat="0" applyBorder="0" applyAlignment="0" applyProtection="0">
      <alignment vertical="center"/>
    </xf>
    <xf numFmtId="0" fontId="3" fillId="6" borderId="0" applyNumberFormat="0" applyBorder="0" applyAlignment="0" applyProtection="0">
      <alignment vertical="center"/>
    </xf>
    <xf numFmtId="0" fontId="15" fillId="11" borderId="0" applyNumberFormat="0" applyBorder="0" applyAlignment="0" applyProtection="0">
      <alignment vertical="center"/>
    </xf>
    <xf numFmtId="0" fontId="3" fillId="0" borderId="0">
      <alignment vertical="center"/>
    </xf>
    <xf numFmtId="0" fontId="3" fillId="0" borderId="0"/>
    <xf numFmtId="43" fontId="3" fillId="0" borderId="0" applyFont="0" applyFill="0" applyBorder="0" applyAlignment="0" applyProtection="0"/>
    <xf numFmtId="0" fontId="3" fillId="0" borderId="0"/>
    <xf numFmtId="0" fontId="3" fillId="0" borderId="0"/>
    <xf numFmtId="177" fontId="3" fillId="0" borderId="0" applyFont="0" applyFill="0" applyBorder="0" applyAlignment="0" applyProtection="0"/>
    <xf numFmtId="43"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applyAlignment="0"/>
    <xf numFmtId="0" fontId="3" fillId="0" borderId="0" applyAlignment="0"/>
    <xf numFmtId="0" fontId="3" fillId="0" borderId="0"/>
    <xf numFmtId="0" fontId="3" fillId="0" borderId="0"/>
    <xf numFmtId="166"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applyFont="0" applyFill="0" applyBorder="0" applyAlignment="0" applyProtection="0"/>
    <xf numFmtId="43" fontId="3" fillId="0" borderId="0" applyFont="0" applyFill="0" applyBorder="0" applyAlignment="0" applyProtection="0"/>
    <xf numFmtId="0" fontId="3" fillId="0" borderId="0"/>
    <xf numFmtId="166" fontId="3" fillId="0" borderId="0" applyFont="0" applyFill="0" applyBorder="0" applyAlignment="0" applyProtection="0"/>
    <xf numFmtId="0" fontId="12" fillId="0" borderId="0"/>
    <xf numFmtId="0" fontId="11" fillId="0" borderId="0"/>
    <xf numFmtId="165" fontId="3" fillId="0" borderId="0" applyFont="0" applyFill="0" applyBorder="0" applyAlignment="0" applyProtection="0"/>
    <xf numFmtId="0" fontId="11" fillId="0" borderId="0"/>
    <xf numFmtId="0" fontId="3" fillId="0" borderId="0"/>
    <xf numFmtId="0" fontId="47" fillId="0" borderId="82" applyNumberFormat="0" applyFill="0" applyAlignment="0" applyProtection="0"/>
    <xf numFmtId="0" fontId="5" fillId="8" borderId="85" applyNumberFormat="0" applyFont="0" applyAlignment="0" applyProtection="0"/>
    <xf numFmtId="0" fontId="5" fillId="8" borderId="78" applyNumberFormat="0" applyFont="0" applyAlignment="0" applyProtection="0"/>
    <xf numFmtId="0" fontId="5" fillId="8" borderId="78" applyNumberFormat="0" applyFont="0" applyAlignment="0" applyProtection="0"/>
    <xf numFmtId="0" fontId="5" fillId="8" borderId="85" applyNumberFormat="0" applyFont="0" applyAlignment="0" applyProtection="0"/>
    <xf numFmtId="0" fontId="5" fillId="8" borderId="73" applyNumberFormat="0" applyFont="0" applyAlignment="0" applyProtection="0"/>
    <xf numFmtId="0" fontId="5" fillId="8" borderId="73" applyNumberFormat="0" applyFont="0" applyAlignment="0" applyProtection="0"/>
    <xf numFmtId="0" fontId="5" fillId="8" borderId="73" applyNumberFormat="0" applyFont="0" applyAlignment="0" applyProtection="0"/>
    <xf numFmtId="0" fontId="40" fillId="19" borderId="86" applyNumberFormat="0" applyAlignment="0" applyProtection="0"/>
    <xf numFmtId="0" fontId="5" fillId="8" borderId="85" applyNumberFormat="0" applyFont="0" applyAlignment="0" applyProtection="0"/>
    <xf numFmtId="0" fontId="47" fillId="0" borderId="88" applyNumberFormat="0" applyFill="0" applyAlignment="0" applyProtection="0"/>
    <xf numFmtId="0" fontId="40" fillId="19" borderId="101" applyNumberFormat="0" applyAlignment="0" applyProtection="0"/>
    <xf numFmtId="0" fontId="45" fillId="32" borderId="81" applyNumberFormat="0" applyAlignment="0" applyProtection="0"/>
    <xf numFmtId="0" fontId="32" fillId="32" borderId="80" applyNumberFormat="0" applyAlignment="0" applyProtection="0"/>
    <xf numFmtId="0" fontId="45" fillId="32" borderId="87" applyNumberFormat="0" applyAlignment="0" applyProtection="0"/>
    <xf numFmtId="0" fontId="40" fillId="19" borderId="80" applyNumberFormat="0" applyAlignment="0" applyProtection="0"/>
    <xf numFmtId="0" fontId="5" fillId="8" borderId="78" applyNumberFormat="0" applyFont="0" applyAlignment="0" applyProtection="0"/>
    <xf numFmtId="0" fontId="5" fillId="8" borderId="78" applyNumberFormat="0" applyFont="0" applyAlignment="0" applyProtection="0"/>
    <xf numFmtId="0" fontId="32" fillId="32" borderId="86" applyNumberFormat="0" applyAlignment="0" applyProtection="0"/>
    <xf numFmtId="0" fontId="5" fillId="8" borderId="100" applyNumberFormat="0" applyFont="0" applyAlignment="0" applyProtection="0"/>
    <xf numFmtId="0" fontId="32" fillId="32" borderId="97" applyNumberFormat="0" applyAlignment="0" applyProtection="0"/>
    <xf numFmtId="0" fontId="45" fillId="32" borderId="98" applyNumberFormat="0" applyAlignment="0" applyProtection="0"/>
    <xf numFmtId="0" fontId="5" fillId="8" borderId="100" applyNumberFormat="0" applyFont="0" applyAlignment="0" applyProtection="0"/>
    <xf numFmtId="0" fontId="5" fillId="8" borderId="92" applyNumberFormat="0" applyFont="0" applyAlignment="0" applyProtection="0"/>
    <xf numFmtId="0" fontId="40" fillId="19" borderId="97" applyNumberFormat="0" applyAlignment="0" applyProtection="0"/>
    <xf numFmtId="0" fontId="5" fillId="8" borderId="92" applyNumberFormat="0" applyFont="0" applyAlignment="0" applyProtection="0"/>
    <xf numFmtId="0" fontId="5" fillId="8" borderId="92" applyNumberFormat="0" applyFont="0" applyAlignment="0" applyProtection="0"/>
    <xf numFmtId="0" fontId="32" fillId="32" borderId="101" applyNumberFormat="0" applyAlignment="0" applyProtection="0"/>
    <xf numFmtId="0" fontId="47" fillId="0" borderId="103" applyNumberFormat="0" applyFill="0" applyAlignment="0" applyProtection="0"/>
    <xf numFmtId="0" fontId="5" fillId="8" borderId="104" applyNumberFormat="0" applyFont="0" applyAlignment="0" applyProtection="0"/>
    <xf numFmtId="0" fontId="45" fillId="32" borderId="102" applyNumberFormat="0" applyAlignment="0" applyProtection="0"/>
    <xf numFmtId="0" fontId="32" fillId="32" borderId="121" applyNumberFormat="0" applyAlignment="0" applyProtection="0"/>
    <xf numFmtId="0" fontId="32" fillId="32" borderId="94" applyNumberFormat="0" applyAlignment="0" applyProtection="0"/>
    <xf numFmtId="0" fontId="47" fillId="0" borderId="99" applyNumberFormat="0" applyFill="0" applyAlignment="0" applyProtection="0"/>
    <xf numFmtId="0" fontId="40" fillId="19" borderId="94" applyNumberFormat="0" applyAlignment="0" applyProtection="0"/>
    <xf numFmtId="0" fontId="32" fillId="32" borderId="106" applyNumberFormat="0" applyAlignment="0" applyProtection="0"/>
    <xf numFmtId="0" fontId="5" fillId="8" borderId="92" applyNumberFormat="0" applyFont="0" applyAlignment="0" applyProtection="0"/>
    <xf numFmtId="0" fontId="45" fillId="32" borderId="95" applyNumberFormat="0" applyAlignment="0" applyProtection="0"/>
    <xf numFmtId="0" fontId="5" fillId="8" borderId="142" applyNumberFormat="0" applyFont="0" applyAlignment="0" applyProtection="0"/>
    <xf numFmtId="0" fontId="47" fillId="0" borderId="96" applyNumberFormat="0" applyFill="0" applyAlignment="0" applyProtection="0"/>
    <xf numFmtId="0" fontId="5" fillId="8" borderId="104" applyNumberFormat="0" applyFont="0" applyAlignment="0" applyProtection="0"/>
    <xf numFmtId="0" fontId="5" fillId="8" borderId="100" applyNumberFormat="0" applyFont="0" applyAlignment="0" applyProtection="0"/>
    <xf numFmtId="0" fontId="5" fillId="8" borderId="120" applyNumberFormat="0" applyFont="0" applyAlignment="0" applyProtection="0"/>
    <xf numFmtId="0" fontId="5" fillId="8" borderId="104" applyNumberFormat="0" applyFont="0" applyAlignment="0" applyProtection="0"/>
    <xf numFmtId="0" fontId="5" fillId="8" borderId="100" applyNumberFormat="0" applyFont="0" applyAlignment="0" applyProtection="0"/>
    <xf numFmtId="0" fontId="40" fillId="19" borderId="106" applyNumberFormat="0" applyAlignment="0" applyProtection="0"/>
    <xf numFmtId="0" fontId="5" fillId="8" borderId="104" applyNumberFormat="0" applyFont="0" applyAlignment="0" applyProtection="0"/>
    <xf numFmtId="0" fontId="45" fillId="32" borderId="107" applyNumberFormat="0" applyAlignment="0" applyProtection="0"/>
    <xf numFmtId="0" fontId="47" fillId="0" borderId="108" applyNumberFormat="0" applyFill="0" applyAlignment="0" applyProtection="0"/>
    <xf numFmtId="0" fontId="47" fillId="0" borderId="118" applyNumberFormat="0" applyFill="0" applyAlignment="0" applyProtection="0"/>
    <xf numFmtId="0" fontId="5" fillId="8" borderId="138" applyNumberFormat="0" applyFont="0" applyAlignment="0" applyProtection="0"/>
    <xf numFmtId="0" fontId="5" fillId="8" borderId="109" applyNumberFormat="0" applyFont="0" applyAlignment="0" applyProtection="0"/>
    <xf numFmtId="0" fontId="45" fillId="32" borderId="122" applyNumberFormat="0" applyAlignment="0" applyProtection="0"/>
    <xf numFmtId="0" fontId="5" fillId="8" borderId="109" applyNumberFormat="0" applyFont="0" applyAlignment="0" applyProtection="0"/>
    <xf numFmtId="0" fontId="5" fillId="8" borderId="109" applyNumberFormat="0" applyFont="0" applyAlignment="0" applyProtection="0"/>
    <xf numFmtId="0" fontId="40" fillId="19" borderId="121" applyNumberFormat="0" applyAlignment="0" applyProtection="0"/>
    <xf numFmtId="0" fontId="5" fillId="8" borderId="120" applyNumberFormat="0" applyFont="0" applyAlignment="0" applyProtection="0"/>
    <xf numFmtId="0" fontId="32" fillId="32" borderId="110" applyNumberFormat="0" applyAlignment="0" applyProtection="0"/>
    <xf numFmtId="0" fontId="5" fillId="8" borderId="120" applyNumberFormat="0" applyFont="0" applyAlignment="0" applyProtection="0"/>
    <xf numFmtId="0" fontId="5" fillId="8" borderId="127" applyNumberFormat="0" applyFont="0" applyAlignment="0" applyProtection="0"/>
    <xf numFmtId="0" fontId="47" fillId="0" borderId="132" applyNumberFormat="0" applyFill="0" applyAlignment="0" applyProtection="0"/>
    <xf numFmtId="0" fontId="40" fillId="19" borderId="110" applyNumberFormat="0" applyAlignment="0" applyProtection="0"/>
    <xf numFmtId="0" fontId="5" fillId="8" borderId="113" applyNumberFormat="0" applyFont="0" applyAlignment="0" applyProtection="0"/>
    <xf numFmtId="0" fontId="45" fillId="32" borderId="143" applyNumberFormat="0" applyAlignment="0" applyProtection="0"/>
    <xf numFmtId="0" fontId="5" fillId="8" borderId="109" applyNumberFormat="0" applyFont="0" applyAlignment="0" applyProtection="0"/>
    <xf numFmtId="0" fontId="45" fillId="32" borderId="111" applyNumberFormat="0" applyAlignment="0" applyProtection="0"/>
    <xf numFmtId="0" fontId="47" fillId="0" borderId="112" applyNumberFormat="0" applyFill="0" applyAlignment="0" applyProtection="0"/>
    <xf numFmtId="0" fontId="40" fillId="19" borderId="116" applyNumberFormat="0" applyAlignment="0" applyProtection="0"/>
    <xf numFmtId="0" fontId="5" fillId="8" borderId="115" applyNumberFormat="0" applyFont="0" applyAlignment="0" applyProtection="0"/>
    <xf numFmtId="0" fontId="32" fillId="32" borderId="116" applyNumberFormat="0" applyAlignment="0" applyProtection="0"/>
    <xf numFmtId="0" fontId="47" fillId="0" borderId="123" applyNumberFormat="0" applyFill="0" applyAlignment="0" applyProtection="0"/>
    <xf numFmtId="0" fontId="5" fillId="8" borderId="114" applyNumberFormat="0" applyFont="0" applyAlignment="0" applyProtection="0"/>
    <xf numFmtId="0" fontId="5" fillId="8" borderId="138" applyNumberFormat="0" applyFont="0" applyAlignment="0" applyProtection="0"/>
    <xf numFmtId="0" fontId="45" fillId="32" borderId="117" applyNumberFormat="0" applyAlignment="0" applyProtection="0"/>
    <xf numFmtId="0" fontId="5" fillId="8" borderId="115" applyNumberFormat="0" applyFont="0" applyAlignment="0" applyProtection="0"/>
    <xf numFmtId="0" fontId="5" fillId="8" borderId="115" applyNumberFormat="0" applyFont="0" applyAlignment="0" applyProtection="0"/>
    <xf numFmtId="0" fontId="32" fillId="32" borderId="129" applyNumberFormat="0" applyAlignment="0" applyProtection="0"/>
    <xf numFmtId="0" fontId="40" fillId="19" borderId="129" applyNumberFormat="0" applyAlignment="0" applyProtection="0"/>
    <xf numFmtId="0" fontId="5" fillId="8" borderId="120" applyNumberFormat="0" applyFont="0" applyAlignment="0" applyProtection="0"/>
    <xf numFmtId="0" fontId="45" fillId="32" borderId="131" applyNumberFormat="0" applyAlignment="0" applyProtection="0"/>
    <xf numFmtId="0" fontId="5" fillId="8" borderId="138" applyNumberFormat="0" applyFont="0" applyAlignment="0" applyProtection="0"/>
    <xf numFmtId="0" fontId="5" fillId="8" borderId="127" applyNumberFormat="0" applyFont="0" applyAlignment="0" applyProtection="0"/>
    <xf numFmtId="0" fontId="40" fillId="19" borderId="141" applyNumberFormat="0" applyAlignment="0" applyProtection="0"/>
    <xf numFmtId="0" fontId="5" fillId="8" borderId="127" applyNumberFormat="0" applyFont="0" applyAlignment="0" applyProtection="0"/>
    <xf numFmtId="0" fontId="5" fillId="8" borderId="130" applyNumberFormat="0" applyFont="0" applyAlignment="0" applyProtection="0"/>
    <xf numFmtId="0" fontId="32" fillId="32" borderId="141" applyNumberFormat="0" applyAlignment="0" applyProtection="0"/>
    <xf numFmtId="0" fontId="47" fillId="0" borderId="144" applyNumberFormat="0" applyFill="0" applyAlignment="0" applyProtection="0"/>
    <xf numFmtId="0" fontId="3" fillId="0" borderId="0"/>
    <xf numFmtId="0" fontId="5" fillId="0" borderId="0">
      <alignment vertical="center"/>
    </xf>
    <xf numFmtId="0" fontId="3" fillId="0" borderId="0"/>
    <xf numFmtId="0" fontId="5" fillId="0" borderId="0">
      <alignment vertical="center"/>
    </xf>
    <xf numFmtId="0" fontId="5" fillId="0" borderId="0"/>
    <xf numFmtId="0" fontId="5" fillId="0" borderId="0"/>
    <xf numFmtId="164" fontId="5" fillId="0" borderId="0" applyFont="0" applyFill="0" applyBorder="0" applyAlignment="0" applyProtection="0"/>
    <xf numFmtId="0" fontId="8" fillId="0" borderId="0"/>
    <xf numFmtId="0" fontId="8" fillId="0" borderId="0"/>
    <xf numFmtId="167" fontId="8" fillId="0" borderId="0" applyFont="0" applyFill="0" applyBorder="0" applyAlignment="0" applyProtection="0"/>
    <xf numFmtId="0" fontId="5" fillId="0" borderId="0">
      <alignment vertical="center"/>
    </xf>
    <xf numFmtId="0" fontId="3" fillId="0" borderId="0"/>
    <xf numFmtId="0" fontId="8" fillId="0" borderId="0"/>
    <xf numFmtId="9" fontId="51" fillId="0" borderId="0" applyFont="0" applyFill="0" applyBorder="0" applyAlignment="0" applyProtection="0">
      <alignment vertical="center"/>
    </xf>
    <xf numFmtId="0" fontId="5" fillId="0" borderId="0">
      <alignment vertical="center"/>
    </xf>
    <xf numFmtId="0" fontId="8" fillId="0" borderId="0">
      <alignment vertical="center"/>
    </xf>
    <xf numFmtId="0" fontId="3" fillId="0" borderId="0"/>
    <xf numFmtId="0" fontId="3" fillId="0" borderId="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0" fontId="2" fillId="0" borderId="0"/>
    <xf numFmtId="166" fontId="2" fillId="0" borderId="0" applyFont="0" applyFill="0" applyBorder="0" applyAlignment="0" applyProtection="0"/>
    <xf numFmtId="165"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0" fontId="30" fillId="36" borderId="0"/>
    <xf numFmtId="0" fontId="5" fillId="0" borderId="0"/>
    <xf numFmtId="0" fontId="52" fillId="0" borderId="0"/>
    <xf numFmtId="0" fontId="1" fillId="0" borderId="0"/>
    <xf numFmtId="0" fontId="1" fillId="0" borderId="0" applyAlignment="0"/>
    <xf numFmtId="0" fontId="52" fillId="0" borderId="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2" fillId="0" borderId="0"/>
    <xf numFmtId="0" fontId="52" fillId="0" borderId="0"/>
    <xf numFmtId="0" fontId="26" fillId="0" borderId="0"/>
    <xf numFmtId="0" fontId="26" fillId="0" borderId="0"/>
    <xf numFmtId="166" fontId="1" fillId="0" borderId="0" applyFont="0" applyFill="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32" borderId="0" applyNumberFormat="0" applyBorder="0" applyAlignment="0" applyProtection="0"/>
    <xf numFmtId="0" fontId="30" fillId="32" borderId="0" applyNumberFormat="0" applyBorder="0" applyAlignment="0" applyProtection="0"/>
    <xf numFmtId="0" fontId="30" fillId="32" borderId="0" applyNumberFormat="0" applyBorder="0" applyAlignment="0" applyProtection="0"/>
    <xf numFmtId="0" fontId="30" fillId="32" borderId="0" applyNumberFormat="0" applyBorder="0" applyAlignment="0" applyProtection="0"/>
    <xf numFmtId="0" fontId="30" fillId="32" borderId="0" applyNumberFormat="0" applyBorder="0" applyAlignment="0" applyProtection="0"/>
    <xf numFmtId="0" fontId="30" fillId="32" borderId="0" applyNumberFormat="0" applyBorder="0" applyAlignment="0" applyProtection="0"/>
    <xf numFmtId="0" fontId="30" fillId="32" borderId="0" applyNumberFormat="0" applyBorder="0" applyAlignment="0" applyProtection="0"/>
    <xf numFmtId="0" fontId="30" fillId="32" borderId="0" applyNumberFormat="0" applyBorder="0" applyAlignment="0" applyProtection="0"/>
    <xf numFmtId="0" fontId="30" fillId="32" borderId="0" applyNumberFormat="0" applyBorder="0" applyAlignment="0" applyProtection="0"/>
    <xf numFmtId="0" fontId="30" fillId="32" borderId="0" applyNumberFormat="0" applyBorder="0" applyAlignment="0" applyProtection="0"/>
    <xf numFmtId="0" fontId="30" fillId="32" borderId="0" applyNumberFormat="0" applyBorder="0" applyAlignment="0" applyProtection="0"/>
    <xf numFmtId="0" fontId="30" fillId="32" borderId="0" applyNumberFormat="0" applyBorder="0" applyAlignment="0" applyProtection="0"/>
    <xf numFmtId="0" fontId="30" fillId="32" borderId="0" applyNumberFormat="0" applyBorder="0" applyAlignment="0" applyProtection="0"/>
    <xf numFmtId="0" fontId="30" fillId="32" borderId="0" applyNumberFormat="0" applyBorder="0" applyAlignment="0" applyProtection="0"/>
    <xf numFmtId="0" fontId="30" fillId="32" borderId="0" applyNumberFormat="0" applyBorder="0" applyAlignment="0" applyProtection="0"/>
    <xf numFmtId="0" fontId="30" fillId="32" borderId="0" applyNumberFormat="0" applyBorder="0" applyAlignment="0" applyProtection="0"/>
    <xf numFmtId="0" fontId="30" fillId="32" borderId="0" applyNumberFormat="0" applyBorder="0" applyAlignment="0" applyProtection="0"/>
    <xf numFmtId="0" fontId="30" fillId="32" borderId="0" applyNumberFormat="0" applyBorder="0" applyAlignment="0" applyProtection="0"/>
    <xf numFmtId="0" fontId="30" fillId="32" borderId="0" applyNumberFormat="0" applyBorder="0" applyAlignment="0" applyProtection="0"/>
    <xf numFmtId="0" fontId="30" fillId="32" borderId="0" applyNumberFormat="0" applyBorder="0" applyAlignment="0" applyProtection="0"/>
    <xf numFmtId="0" fontId="30" fillId="32" borderId="0" applyNumberFormat="0" applyBorder="0" applyAlignment="0" applyProtection="0"/>
    <xf numFmtId="0" fontId="30" fillId="32" borderId="0" applyNumberFormat="0" applyBorder="0" applyAlignment="0" applyProtection="0"/>
    <xf numFmtId="0" fontId="30" fillId="32" borderId="0" applyNumberFormat="0" applyBorder="0" applyAlignment="0" applyProtection="0"/>
    <xf numFmtId="0" fontId="30" fillId="32" borderId="0" applyNumberFormat="0" applyBorder="0" applyAlignment="0" applyProtection="0"/>
    <xf numFmtId="0" fontId="30" fillId="32" borderId="0" applyNumberFormat="0" applyBorder="0" applyAlignment="0" applyProtection="0"/>
    <xf numFmtId="0" fontId="30" fillId="32" borderId="0" applyNumberFormat="0" applyBorder="0" applyAlignment="0" applyProtection="0"/>
    <xf numFmtId="0" fontId="30" fillId="32" borderId="0" applyNumberFormat="0" applyBorder="0" applyAlignment="0" applyProtection="0"/>
    <xf numFmtId="0" fontId="30" fillId="32" borderId="0" applyNumberFormat="0" applyBorder="0" applyAlignment="0" applyProtection="0"/>
    <xf numFmtId="0" fontId="30" fillId="32" borderId="0" applyNumberFormat="0" applyBorder="0" applyAlignment="0" applyProtection="0"/>
    <xf numFmtId="0" fontId="30" fillId="32" borderId="0" applyNumberFormat="0" applyBorder="0" applyAlignment="0" applyProtection="0"/>
    <xf numFmtId="0" fontId="30" fillId="32" borderId="0" applyNumberFormat="0" applyBorder="0" applyAlignment="0" applyProtection="0"/>
    <xf numFmtId="0" fontId="30" fillId="32" borderId="0" applyNumberFormat="0" applyBorder="0" applyAlignment="0" applyProtection="0"/>
    <xf numFmtId="0" fontId="30" fillId="32" borderId="0" applyNumberFormat="0" applyBorder="0" applyAlignment="0" applyProtection="0"/>
    <xf numFmtId="0" fontId="30" fillId="32" borderId="0" applyNumberFormat="0" applyBorder="0" applyAlignment="0" applyProtection="0"/>
    <xf numFmtId="0" fontId="30" fillId="32" borderId="0" applyNumberFormat="0" applyBorder="0" applyAlignment="0" applyProtection="0"/>
    <xf numFmtId="0" fontId="30" fillId="32" borderId="0" applyNumberFormat="0" applyBorder="0" applyAlignment="0" applyProtection="0"/>
    <xf numFmtId="0" fontId="30" fillId="32" borderId="0" applyNumberFormat="0" applyBorder="0" applyAlignment="0" applyProtection="0"/>
    <xf numFmtId="0" fontId="30" fillId="32" borderId="0" applyNumberFormat="0" applyBorder="0" applyAlignment="0" applyProtection="0"/>
    <xf numFmtId="0" fontId="30" fillId="32" borderId="0" applyNumberFormat="0" applyBorder="0" applyAlignment="0" applyProtection="0"/>
    <xf numFmtId="0" fontId="30" fillId="32" borderId="0" applyNumberFormat="0" applyBorder="0" applyAlignment="0" applyProtection="0"/>
    <xf numFmtId="0" fontId="30" fillId="32" borderId="0" applyNumberFormat="0" applyBorder="0" applyAlignment="0" applyProtection="0"/>
    <xf numFmtId="9" fontId="56" fillId="0" borderId="0"/>
    <xf numFmtId="0" fontId="57" fillId="0" borderId="0" applyNumberFormat="0" applyFont="0" applyBorder="0" applyAlignment="0"/>
    <xf numFmtId="0" fontId="11" fillId="0" borderId="153">
      <alignment horizontal="left" vertical="center" wrapText="1" readingOrder="1"/>
    </xf>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32" borderId="0" applyNumberFormat="0" applyBorder="0" applyAlignment="0" applyProtection="0"/>
    <xf numFmtId="0" fontId="30" fillId="32" borderId="0" applyNumberFormat="0" applyBorder="0" applyAlignment="0" applyProtection="0"/>
    <xf numFmtId="0" fontId="30" fillId="32" borderId="0" applyNumberFormat="0" applyBorder="0" applyAlignment="0" applyProtection="0"/>
    <xf numFmtId="0" fontId="30" fillId="32" borderId="0" applyNumberFormat="0" applyBorder="0" applyAlignment="0" applyProtection="0"/>
    <xf numFmtId="0" fontId="30" fillId="32" borderId="0" applyNumberFormat="0" applyBorder="0" applyAlignment="0" applyProtection="0"/>
    <xf numFmtId="0" fontId="30" fillId="32" borderId="0" applyNumberFormat="0" applyBorder="0" applyAlignment="0" applyProtection="0"/>
    <xf numFmtId="0" fontId="30" fillId="32" borderId="0" applyNumberFormat="0" applyBorder="0" applyAlignment="0" applyProtection="0"/>
    <xf numFmtId="0" fontId="30" fillId="32" borderId="0" applyNumberFormat="0" applyBorder="0" applyAlignment="0" applyProtection="0"/>
    <xf numFmtId="0" fontId="30" fillId="32" borderId="0" applyNumberFormat="0" applyBorder="0" applyAlignment="0" applyProtection="0"/>
    <xf numFmtId="0" fontId="30" fillId="32" borderId="0" applyNumberFormat="0" applyBorder="0" applyAlignment="0" applyProtection="0"/>
    <xf numFmtId="0" fontId="30" fillId="32" borderId="0" applyNumberFormat="0" applyBorder="0" applyAlignment="0" applyProtection="0"/>
    <xf numFmtId="0" fontId="30" fillId="32" borderId="0" applyNumberFormat="0" applyBorder="0" applyAlignment="0" applyProtection="0"/>
    <xf numFmtId="0" fontId="30" fillId="32" borderId="0" applyNumberFormat="0" applyBorder="0" applyAlignment="0" applyProtection="0"/>
    <xf numFmtId="0" fontId="30" fillId="32" borderId="0" applyNumberFormat="0" applyBorder="0" applyAlignment="0" applyProtection="0"/>
    <xf numFmtId="0" fontId="30" fillId="32" borderId="0" applyNumberFormat="0" applyBorder="0" applyAlignment="0" applyProtection="0"/>
    <xf numFmtId="0" fontId="30" fillId="32" borderId="0" applyNumberFormat="0" applyBorder="0" applyAlignment="0" applyProtection="0"/>
    <xf numFmtId="0" fontId="30" fillId="32" borderId="0" applyNumberFormat="0" applyBorder="0" applyAlignment="0" applyProtection="0"/>
    <xf numFmtId="0" fontId="30" fillId="32" borderId="0" applyNumberFormat="0" applyBorder="0" applyAlignment="0" applyProtection="0"/>
    <xf numFmtId="0" fontId="30" fillId="32" borderId="0" applyNumberFormat="0" applyBorder="0" applyAlignment="0" applyProtection="0"/>
    <xf numFmtId="0" fontId="30" fillId="32" borderId="0" applyNumberFormat="0" applyBorder="0" applyAlignment="0" applyProtection="0"/>
    <xf numFmtId="0" fontId="30" fillId="32" borderId="0" applyNumberFormat="0" applyBorder="0" applyAlignment="0" applyProtection="0"/>
    <xf numFmtId="0" fontId="30" fillId="32" borderId="0" applyNumberFormat="0" applyBorder="0" applyAlignment="0" applyProtection="0"/>
    <xf numFmtId="0" fontId="30" fillId="32" borderId="0" applyNumberFormat="0" applyBorder="0" applyAlignment="0" applyProtection="0"/>
    <xf numFmtId="0" fontId="30" fillId="32" borderId="0" applyNumberFormat="0" applyBorder="0" applyAlignment="0" applyProtection="0"/>
    <xf numFmtId="0" fontId="30" fillId="32" borderId="0" applyNumberFormat="0" applyBorder="0" applyAlignment="0" applyProtection="0"/>
    <xf numFmtId="0" fontId="30" fillId="32" borderId="0" applyNumberFormat="0" applyBorder="0" applyAlignment="0" applyProtection="0"/>
    <xf numFmtId="0" fontId="30" fillId="32" borderId="0" applyNumberFormat="0" applyBorder="0" applyAlignment="0" applyProtection="0"/>
    <xf numFmtId="0" fontId="30" fillId="32" borderId="0" applyNumberFormat="0" applyBorder="0" applyAlignment="0" applyProtection="0"/>
    <xf numFmtId="0" fontId="30" fillId="32" borderId="0" applyNumberFormat="0" applyBorder="0" applyAlignment="0" applyProtection="0"/>
    <xf numFmtId="0" fontId="30" fillId="32" borderId="0" applyNumberFormat="0" applyBorder="0" applyAlignment="0" applyProtection="0"/>
    <xf numFmtId="0" fontId="30" fillId="32" borderId="0" applyNumberFormat="0" applyBorder="0" applyAlignment="0" applyProtection="0"/>
    <xf numFmtId="0" fontId="30" fillId="32" borderId="0" applyNumberFormat="0" applyBorder="0" applyAlignment="0" applyProtection="0"/>
    <xf numFmtId="0" fontId="30" fillId="32" borderId="0" applyNumberFormat="0" applyBorder="0" applyAlignment="0" applyProtection="0"/>
    <xf numFmtId="0" fontId="30" fillId="32" borderId="0" applyNumberFormat="0" applyBorder="0" applyAlignment="0" applyProtection="0"/>
    <xf numFmtId="0" fontId="30" fillId="32" borderId="0" applyNumberFormat="0" applyBorder="0" applyAlignment="0" applyProtection="0"/>
    <xf numFmtId="0" fontId="30" fillId="32" borderId="0" applyNumberFormat="0" applyBorder="0" applyAlignment="0" applyProtection="0"/>
    <xf numFmtId="0" fontId="30" fillId="32" borderId="0" applyNumberFormat="0" applyBorder="0" applyAlignment="0" applyProtection="0"/>
    <xf numFmtId="0" fontId="30" fillId="32" borderId="0" applyNumberFormat="0" applyBorder="0" applyAlignment="0" applyProtection="0"/>
    <xf numFmtId="0" fontId="30" fillId="32" borderId="0" applyNumberFormat="0" applyBorder="0" applyAlignment="0" applyProtection="0"/>
    <xf numFmtId="0" fontId="30" fillId="32" borderId="0" applyNumberFormat="0" applyBorder="0" applyAlignment="0" applyProtection="0"/>
    <xf numFmtId="0" fontId="30" fillId="32"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181" fontId="56" fillId="0" borderId="0" applyFont="0" applyFill="0" applyBorder="0" applyAlignment="0" applyProtection="0"/>
    <xf numFmtId="0" fontId="56" fillId="0" borderId="0" applyFont="0" applyFill="0" applyBorder="0" applyAlignment="0" applyProtection="0"/>
    <xf numFmtId="0" fontId="52" fillId="0" borderId="0"/>
    <xf numFmtId="0" fontId="52" fillId="0" borderId="0"/>
    <xf numFmtId="0" fontId="5" fillId="0" borderId="0" applyFill="0" applyBorder="0">
      <alignment vertical="center"/>
    </xf>
    <xf numFmtId="0" fontId="5" fillId="0" borderId="0" applyFill="0" applyBorder="0">
      <alignment vertical="center"/>
    </xf>
    <xf numFmtId="0" fontId="5" fillId="0" borderId="0" applyFill="0" applyBorder="0">
      <alignment vertical="center"/>
    </xf>
    <xf numFmtId="0" fontId="5" fillId="0" borderId="0" applyFill="0" applyBorder="0">
      <alignment vertical="center"/>
    </xf>
    <xf numFmtId="0" fontId="5" fillId="0" borderId="0" applyFill="0" applyBorder="0">
      <alignment vertical="center"/>
    </xf>
    <xf numFmtId="0" fontId="5" fillId="0" borderId="0" applyFill="0" applyBorder="0">
      <alignment vertical="center"/>
    </xf>
    <xf numFmtId="182" fontId="22" fillId="0" borderId="0" applyFont="0" applyFill="0" applyBorder="0" applyAlignment="0" applyProtection="0"/>
    <xf numFmtId="0" fontId="56" fillId="0" borderId="0" applyFont="0" applyFill="0" applyBorder="0" applyAlignment="0" applyProtection="0"/>
    <xf numFmtId="182" fontId="22" fillId="0" borderId="58">
      <protection locked="0"/>
    </xf>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8" fillId="8"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3" fontId="58" fillId="0" borderId="0"/>
    <xf numFmtId="0" fontId="59" fillId="0" borderId="0" applyNumberFormat="0" applyFill="0" applyBorder="0" applyAlignment="0" applyProtection="0"/>
    <xf numFmtId="183" fontId="60" fillId="0" borderId="149" applyAlignment="0" applyProtection="0"/>
    <xf numFmtId="38" fontId="61" fillId="0" borderId="0" applyFill="0" applyBorder="0" applyAlignment="0" applyProtection="0"/>
    <xf numFmtId="0" fontId="62" fillId="0" borderId="0"/>
    <xf numFmtId="0" fontId="63" fillId="0" borderId="0"/>
    <xf numFmtId="0" fontId="62" fillId="0" borderId="0"/>
    <xf numFmtId="184" fontId="64" fillId="0" borderId="0" applyFill="0" applyBorder="0" applyAlignment="0"/>
    <xf numFmtId="0" fontId="32" fillId="7" borderId="151" applyNumberFormat="0" applyAlignment="0" applyProtection="0"/>
    <xf numFmtId="0" fontId="32" fillId="7" borderId="151" applyNumberFormat="0" applyAlignment="0" applyProtection="0"/>
    <xf numFmtId="0" fontId="32" fillId="7" borderId="151" applyNumberFormat="0" applyAlignment="0" applyProtection="0"/>
    <xf numFmtId="0" fontId="32" fillId="7" borderId="151" applyNumberFormat="0" applyAlignment="0" applyProtection="0"/>
    <xf numFmtId="0" fontId="32" fillId="7" borderId="151" applyNumberFormat="0" applyAlignment="0" applyProtection="0"/>
    <xf numFmtId="0" fontId="32" fillId="7" borderId="151" applyNumberFormat="0" applyAlignment="0" applyProtection="0"/>
    <xf numFmtId="0" fontId="32" fillId="7" borderId="151" applyNumberFormat="0" applyAlignment="0" applyProtection="0"/>
    <xf numFmtId="0" fontId="32" fillId="7" borderId="151" applyNumberFormat="0" applyAlignment="0" applyProtection="0"/>
    <xf numFmtId="0" fontId="32" fillId="7" borderId="151" applyNumberFormat="0" applyAlignment="0" applyProtection="0"/>
    <xf numFmtId="0" fontId="32" fillId="7" borderId="151" applyNumberFormat="0" applyAlignment="0" applyProtection="0"/>
    <xf numFmtId="0" fontId="32" fillId="7" borderId="151" applyNumberFormat="0" applyAlignment="0" applyProtection="0"/>
    <xf numFmtId="0" fontId="32" fillId="7" borderId="151" applyNumberFormat="0" applyAlignment="0" applyProtection="0"/>
    <xf numFmtId="0" fontId="32" fillId="7" borderId="151" applyNumberFormat="0" applyAlignment="0" applyProtection="0"/>
    <xf numFmtId="0" fontId="32" fillId="7" borderId="151" applyNumberFormat="0" applyAlignment="0" applyProtection="0"/>
    <xf numFmtId="0" fontId="32" fillId="7" borderId="151" applyNumberFormat="0" applyAlignment="0" applyProtection="0"/>
    <xf numFmtId="0" fontId="32" fillId="7" borderId="151" applyNumberFormat="0" applyAlignment="0" applyProtection="0"/>
    <xf numFmtId="0" fontId="32" fillId="7" borderId="151" applyNumberFormat="0" applyAlignment="0" applyProtection="0"/>
    <xf numFmtId="0" fontId="32" fillId="7" borderId="151" applyNumberFormat="0" applyAlignment="0" applyProtection="0"/>
    <xf numFmtId="0" fontId="32" fillId="7" borderId="151" applyNumberFormat="0" applyAlignment="0" applyProtection="0"/>
    <xf numFmtId="0" fontId="32" fillId="7" borderId="151" applyNumberFormat="0" applyAlignment="0" applyProtection="0"/>
    <xf numFmtId="0" fontId="32" fillId="7" borderId="151" applyNumberFormat="0" applyAlignment="0" applyProtection="0"/>
    <xf numFmtId="0" fontId="32" fillId="7" borderId="151" applyNumberFormat="0" applyAlignment="0" applyProtection="0"/>
    <xf numFmtId="0" fontId="32" fillId="7" borderId="151" applyNumberFormat="0" applyAlignment="0" applyProtection="0"/>
    <xf numFmtId="0" fontId="32" fillId="7" borderId="151" applyNumberFormat="0" applyAlignment="0" applyProtection="0"/>
    <xf numFmtId="0" fontId="32" fillId="7" borderId="151" applyNumberFormat="0" applyAlignment="0" applyProtection="0"/>
    <xf numFmtId="0" fontId="32" fillId="7" borderId="151" applyNumberFormat="0" applyAlignment="0" applyProtection="0"/>
    <xf numFmtId="0" fontId="32" fillId="7" borderId="151" applyNumberFormat="0" applyAlignment="0" applyProtection="0"/>
    <xf numFmtId="0" fontId="32" fillId="7" borderId="151" applyNumberFormat="0" applyAlignment="0" applyProtection="0"/>
    <xf numFmtId="0" fontId="32" fillId="7" borderId="151" applyNumberFormat="0" applyAlignment="0" applyProtection="0"/>
    <xf numFmtId="0" fontId="32" fillId="7" borderId="151" applyNumberFormat="0" applyAlignment="0" applyProtection="0"/>
    <xf numFmtId="0" fontId="32" fillId="7" borderId="151" applyNumberFormat="0" applyAlignment="0" applyProtection="0"/>
    <xf numFmtId="0" fontId="32" fillId="7" borderId="151" applyNumberFormat="0" applyAlignment="0" applyProtection="0"/>
    <xf numFmtId="0" fontId="32" fillId="7" borderId="151" applyNumberFormat="0" applyAlignment="0" applyProtection="0"/>
    <xf numFmtId="0" fontId="32" fillId="7" borderId="151" applyNumberFormat="0" applyAlignment="0" applyProtection="0"/>
    <xf numFmtId="0" fontId="32" fillId="7" borderId="151" applyNumberFormat="0" applyAlignment="0" applyProtection="0"/>
    <xf numFmtId="0" fontId="32" fillId="7" borderId="151" applyNumberFormat="0" applyAlignment="0" applyProtection="0"/>
    <xf numFmtId="0" fontId="32" fillId="7" borderId="151" applyNumberFormat="0" applyAlignment="0" applyProtection="0"/>
    <xf numFmtId="0" fontId="32" fillId="7" borderId="151" applyNumberFormat="0" applyAlignment="0" applyProtection="0"/>
    <xf numFmtId="0" fontId="32" fillId="7" borderId="151" applyNumberFormat="0" applyAlignment="0" applyProtection="0"/>
    <xf numFmtId="0" fontId="32" fillId="7" borderId="151" applyNumberFormat="0" applyAlignment="0" applyProtection="0"/>
    <xf numFmtId="0" fontId="32" fillId="7" borderId="151" applyNumberFormat="0" applyAlignment="0" applyProtection="0"/>
    <xf numFmtId="0" fontId="32" fillId="7" borderId="151" applyNumberFormat="0" applyAlignment="0" applyProtection="0"/>
    <xf numFmtId="0" fontId="32" fillId="7" borderId="151" applyNumberFormat="0" applyAlignment="0" applyProtection="0"/>
    <xf numFmtId="0" fontId="32" fillId="7" borderId="151" applyNumberFormat="0" applyAlignment="0" applyProtection="0"/>
    <xf numFmtId="0" fontId="32" fillId="7" borderId="151" applyNumberFormat="0" applyAlignment="0" applyProtection="0"/>
    <xf numFmtId="0" fontId="32" fillId="7" borderId="151" applyNumberFormat="0" applyAlignment="0" applyProtection="0"/>
    <xf numFmtId="0" fontId="32" fillId="7" borderId="151" applyNumberFormat="0" applyAlignment="0" applyProtection="0"/>
    <xf numFmtId="0" fontId="32" fillId="7" borderId="151" applyNumberFormat="0" applyAlignment="0" applyProtection="0"/>
    <xf numFmtId="0" fontId="32" fillId="7" borderId="151" applyNumberFormat="0" applyAlignment="0" applyProtection="0"/>
    <xf numFmtId="0" fontId="32" fillId="7" borderId="151" applyNumberFormat="0" applyAlignment="0" applyProtection="0"/>
    <xf numFmtId="0" fontId="32" fillId="7" borderId="151" applyNumberFormat="0" applyAlignment="0" applyProtection="0"/>
    <xf numFmtId="0" fontId="32" fillId="7" borderId="151" applyNumberFormat="0" applyAlignment="0" applyProtection="0"/>
    <xf numFmtId="0" fontId="32" fillId="7" borderId="151" applyNumberFormat="0" applyAlignment="0" applyProtection="0"/>
    <xf numFmtId="0" fontId="32" fillId="7" borderId="151" applyNumberFormat="0" applyAlignment="0" applyProtection="0"/>
    <xf numFmtId="0" fontId="32" fillId="7" borderId="151" applyNumberFormat="0" applyAlignment="0" applyProtection="0"/>
    <xf numFmtId="0" fontId="32" fillId="7" borderId="151" applyNumberFormat="0" applyAlignment="0" applyProtection="0"/>
    <xf numFmtId="0" fontId="32" fillId="7" borderId="151" applyNumberFormat="0" applyAlignment="0" applyProtection="0"/>
    <xf numFmtId="0" fontId="32" fillId="7" borderId="151" applyNumberFormat="0" applyAlignment="0" applyProtection="0"/>
    <xf numFmtId="0" fontId="32" fillId="7" borderId="151" applyNumberFormat="0" applyAlignment="0" applyProtection="0"/>
    <xf numFmtId="0" fontId="32" fillId="7" borderId="151" applyNumberFormat="0" applyAlignment="0" applyProtection="0"/>
    <xf numFmtId="0" fontId="32" fillId="7" borderId="151" applyNumberFormat="0" applyAlignment="0" applyProtection="0"/>
    <xf numFmtId="0" fontId="32" fillId="7" borderId="151" applyNumberFormat="0" applyAlignment="0" applyProtection="0"/>
    <xf numFmtId="0" fontId="32" fillId="7" borderId="151" applyNumberFormat="0" applyAlignment="0" applyProtection="0"/>
    <xf numFmtId="0" fontId="32" fillId="7" borderId="151" applyNumberFormat="0" applyAlignment="0" applyProtection="0"/>
    <xf numFmtId="0" fontId="32" fillId="7" borderId="151" applyNumberFormat="0" applyAlignment="0" applyProtection="0"/>
    <xf numFmtId="0" fontId="32" fillId="7" borderId="151" applyNumberFormat="0" applyAlignment="0" applyProtection="0"/>
    <xf numFmtId="0" fontId="32" fillId="7" borderId="151" applyNumberFormat="0" applyAlignment="0" applyProtection="0"/>
    <xf numFmtId="0" fontId="32" fillId="7" borderId="151" applyNumberFormat="0" applyAlignment="0" applyProtection="0"/>
    <xf numFmtId="0" fontId="32" fillId="7" borderId="151" applyNumberFormat="0" applyAlignment="0" applyProtection="0"/>
    <xf numFmtId="0" fontId="32" fillId="7" borderId="151" applyNumberFormat="0" applyAlignment="0" applyProtection="0"/>
    <xf numFmtId="0" fontId="32" fillId="7" borderId="151" applyNumberFormat="0" applyAlignment="0" applyProtection="0"/>
    <xf numFmtId="0" fontId="32" fillId="7" borderId="151" applyNumberFormat="0" applyAlignment="0" applyProtection="0"/>
    <xf numFmtId="0" fontId="32" fillId="7" borderId="151" applyNumberFormat="0" applyAlignment="0" applyProtection="0"/>
    <xf numFmtId="0" fontId="32" fillId="7" borderId="151" applyNumberFormat="0" applyAlignment="0" applyProtection="0"/>
    <xf numFmtId="0" fontId="32" fillId="7" borderId="151" applyNumberFormat="0" applyAlignment="0" applyProtection="0"/>
    <xf numFmtId="0" fontId="32" fillId="7" borderId="151" applyNumberFormat="0" applyAlignment="0" applyProtection="0"/>
    <xf numFmtId="0" fontId="32" fillId="7" borderId="151" applyNumberFormat="0" applyAlignment="0" applyProtection="0"/>
    <xf numFmtId="0" fontId="32" fillId="7" borderId="151" applyNumberFormat="0" applyAlignment="0" applyProtection="0"/>
    <xf numFmtId="0" fontId="32" fillId="7" borderId="151" applyNumberFormat="0" applyAlignment="0" applyProtection="0"/>
    <xf numFmtId="0" fontId="32" fillId="7" borderId="151" applyNumberFormat="0" applyAlignment="0" applyProtection="0"/>
    <xf numFmtId="0" fontId="32" fillId="7" borderId="151" applyNumberFormat="0" applyAlignment="0" applyProtection="0"/>
    <xf numFmtId="0" fontId="32" fillId="7" borderId="151" applyNumberFormat="0" applyAlignment="0" applyProtection="0"/>
    <xf numFmtId="0" fontId="32" fillId="7" borderId="151" applyNumberFormat="0" applyAlignment="0" applyProtection="0"/>
    <xf numFmtId="0" fontId="32" fillId="7" borderId="151" applyNumberFormat="0" applyAlignment="0" applyProtection="0"/>
    <xf numFmtId="0" fontId="32" fillId="7" borderId="151" applyNumberFormat="0" applyAlignment="0" applyProtection="0"/>
    <xf numFmtId="0" fontId="32" fillId="7" borderId="151" applyNumberFormat="0" applyAlignment="0" applyProtection="0"/>
    <xf numFmtId="0" fontId="32" fillId="7" borderId="151" applyNumberFormat="0" applyAlignment="0" applyProtection="0"/>
    <xf numFmtId="0" fontId="32" fillId="7" borderId="151" applyNumberFormat="0" applyAlignment="0" applyProtection="0"/>
    <xf numFmtId="0" fontId="32" fillId="7" borderId="151" applyNumberFormat="0" applyAlignment="0" applyProtection="0"/>
    <xf numFmtId="0" fontId="32" fillId="7" borderId="151" applyNumberFormat="0" applyAlignment="0" applyProtection="0"/>
    <xf numFmtId="0" fontId="32" fillId="7" borderId="151" applyNumberFormat="0" applyAlignment="0" applyProtection="0"/>
    <xf numFmtId="0" fontId="32" fillId="7" borderId="151" applyNumberFormat="0" applyAlignment="0" applyProtection="0"/>
    <xf numFmtId="0" fontId="32" fillId="7" borderId="151" applyNumberFormat="0" applyAlignment="0" applyProtection="0"/>
    <xf numFmtId="0" fontId="32" fillId="7" borderId="151" applyNumberFormat="0" applyAlignment="0" applyProtection="0"/>
    <xf numFmtId="0" fontId="32" fillId="7" borderId="151" applyNumberFormat="0" applyAlignment="0" applyProtection="0"/>
    <xf numFmtId="0" fontId="32" fillId="7" borderId="151" applyNumberFormat="0" applyAlignment="0" applyProtection="0"/>
    <xf numFmtId="0" fontId="32" fillId="7" borderId="151" applyNumberFormat="0" applyAlignment="0" applyProtection="0"/>
    <xf numFmtId="0" fontId="32" fillId="7" borderId="151" applyNumberFormat="0" applyAlignment="0" applyProtection="0"/>
    <xf numFmtId="0" fontId="32" fillId="7" borderId="151" applyNumberFormat="0" applyAlignment="0" applyProtection="0"/>
    <xf numFmtId="0" fontId="65" fillId="0" borderId="0"/>
    <xf numFmtId="0" fontId="33" fillId="33" borderId="68" applyNumberFormat="0" applyAlignment="0" applyProtection="0"/>
    <xf numFmtId="0" fontId="33" fillId="33" borderId="68" applyNumberFormat="0" applyAlignment="0" applyProtection="0"/>
    <xf numFmtId="0" fontId="33" fillId="33" borderId="68" applyNumberFormat="0" applyAlignment="0" applyProtection="0"/>
    <xf numFmtId="0" fontId="33" fillId="33" borderId="68" applyNumberFormat="0" applyAlignment="0" applyProtection="0"/>
    <xf numFmtId="0" fontId="33" fillId="33" borderId="68" applyNumberFormat="0" applyAlignment="0" applyProtection="0"/>
    <xf numFmtId="0" fontId="33" fillId="33" borderId="68" applyNumberFormat="0" applyAlignment="0" applyProtection="0"/>
    <xf numFmtId="0" fontId="33" fillId="33" borderId="68" applyNumberFormat="0" applyAlignment="0" applyProtection="0"/>
    <xf numFmtId="0" fontId="33" fillId="33" borderId="68" applyNumberFormat="0" applyAlignment="0" applyProtection="0"/>
    <xf numFmtId="0" fontId="33" fillId="33" borderId="68" applyNumberFormat="0" applyAlignment="0" applyProtection="0"/>
    <xf numFmtId="0" fontId="33" fillId="33" borderId="68" applyNumberFormat="0" applyAlignment="0" applyProtection="0"/>
    <xf numFmtId="0" fontId="33" fillId="33" borderId="68" applyNumberFormat="0" applyAlignment="0" applyProtection="0"/>
    <xf numFmtId="0" fontId="33" fillId="33" borderId="68" applyNumberFormat="0" applyAlignment="0" applyProtection="0"/>
    <xf numFmtId="0" fontId="33" fillId="33" borderId="68" applyNumberFormat="0" applyAlignment="0" applyProtection="0"/>
    <xf numFmtId="0" fontId="33" fillId="33" borderId="68" applyNumberFormat="0" applyAlignment="0" applyProtection="0"/>
    <xf numFmtId="0" fontId="33" fillId="33" borderId="68" applyNumberFormat="0" applyAlignment="0" applyProtection="0"/>
    <xf numFmtId="0" fontId="33" fillId="33" borderId="68" applyNumberFormat="0" applyAlignment="0" applyProtection="0"/>
    <xf numFmtId="0" fontId="33" fillId="33" borderId="68" applyNumberFormat="0" applyAlignment="0" applyProtection="0"/>
    <xf numFmtId="0" fontId="33" fillId="33" borderId="68" applyNumberFormat="0" applyAlignment="0" applyProtection="0"/>
    <xf numFmtId="0" fontId="33" fillId="33" borderId="68" applyNumberFormat="0" applyAlignment="0" applyProtection="0"/>
    <xf numFmtId="0" fontId="33" fillId="33" borderId="68" applyNumberFormat="0" applyAlignment="0" applyProtection="0"/>
    <xf numFmtId="0" fontId="33" fillId="33" borderId="68" applyNumberFormat="0" applyAlignment="0" applyProtection="0"/>
    <xf numFmtId="0" fontId="33" fillId="33" borderId="68" applyNumberFormat="0" applyAlignment="0" applyProtection="0"/>
    <xf numFmtId="0" fontId="33" fillId="33" borderId="68" applyNumberFormat="0" applyAlignment="0" applyProtection="0"/>
    <xf numFmtId="0" fontId="33" fillId="33" borderId="68" applyNumberFormat="0" applyAlignment="0" applyProtection="0"/>
    <xf numFmtId="0" fontId="33" fillId="33" borderId="68" applyNumberFormat="0" applyAlignment="0" applyProtection="0"/>
    <xf numFmtId="0" fontId="33" fillId="33" borderId="68" applyNumberFormat="0" applyAlignment="0" applyProtection="0"/>
    <xf numFmtId="0" fontId="33" fillId="33" borderId="68" applyNumberFormat="0" applyAlignment="0" applyProtection="0"/>
    <xf numFmtId="0" fontId="33" fillId="33" borderId="68" applyNumberFormat="0" applyAlignment="0" applyProtection="0"/>
    <xf numFmtId="0" fontId="33" fillId="33" borderId="68" applyNumberFormat="0" applyAlignment="0" applyProtection="0"/>
    <xf numFmtId="0" fontId="33" fillId="33" borderId="68" applyNumberFormat="0" applyAlignment="0" applyProtection="0"/>
    <xf numFmtId="0" fontId="33" fillId="33" borderId="68" applyNumberFormat="0" applyAlignment="0" applyProtection="0"/>
    <xf numFmtId="0" fontId="33" fillId="33" borderId="68" applyNumberFormat="0" applyAlignment="0" applyProtection="0"/>
    <xf numFmtId="0" fontId="33" fillId="33" borderId="68" applyNumberFormat="0" applyAlignment="0" applyProtection="0"/>
    <xf numFmtId="0" fontId="33" fillId="33" borderId="68" applyNumberFormat="0" applyAlignment="0" applyProtection="0"/>
    <xf numFmtId="0" fontId="33" fillId="33" borderId="68" applyNumberFormat="0" applyAlignment="0" applyProtection="0"/>
    <xf numFmtId="0" fontId="33" fillId="33" borderId="68" applyNumberFormat="0" applyAlignment="0" applyProtection="0"/>
    <xf numFmtId="0" fontId="33" fillId="33" borderId="68" applyNumberFormat="0" applyAlignment="0" applyProtection="0"/>
    <xf numFmtId="0" fontId="33" fillId="33" borderId="68" applyNumberFormat="0" applyAlignment="0" applyProtection="0"/>
    <xf numFmtId="0" fontId="33" fillId="33" borderId="68" applyNumberFormat="0" applyAlignment="0" applyProtection="0"/>
    <xf numFmtId="0" fontId="33" fillId="33" borderId="68" applyNumberFormat="0" applyAlignment="0" applyProtection="0"/>
    <xf numFmtId="0" fontId="33" fillId="33" borderId="68" applyNumberFormat="0" applyAlignment="0" applyProtection="0"/>
    <xf numFmtId="0" fontId="33" fillId="33" borderId="68" applyNumberFormat="0" applyAlignment="0" applyProtection="0"/>
    <xf numFmtId="0" fontId="33" fillId="33" borderId="68" applyNumberFormat="0" applyAlignment="0" applyProtection="0"/>
    <xf numFmtId="0" fontId="33" fillId="33" borderId="68" applyNumberFormat="0" applyAlignment="0" applyProtection="0"/>
    <xf numFmtId="0" fontId="33" fillId="33" borderId="68" applyNumberFormat="0" applyAlignment="0" applyProtection="0"/>
    <xf numFmtId="0" fontId="33" fillId="33" borderId="68" applyNumberFormat="0" applyAlignment="0" applyProtection="0"/>
    <xf numFmtId="0" fontId="33" fillId="33" borderId="68" applyNumberFormat="0" applyAlignment="0" applyProtection="0"/>
    <xf numFmtId="0" fontId="33" fillId="33" borderId="68" applyNumberFormat="0" applyAlignment="0" applyProtection="0"/>
    <xf numFmtId="0" fontId="33" fillId="33" borderId="68" applyNumberFormat="0" applyAlignment="0" applyProtection="0"/>
    <xf numFmtId="0" fontId="33" fillId="33" borderId="68" applyNumberFormat="0" applyAlignment="0" applyProtection="0"/>
    <xf numFmtId="0" fontId="33" fillId="33" borderId="68" applyNumberFormat="0" applyAlignment="0" applyProtection="0"/>
    <xf numFmtId="0" fontId="33" fillId="33" borderId="68" applyNumberFormat="0" applyAlignment="0" applyProtection="0"/>
    <xf numFmtId="0" fontId="33" fillId="33" borderId="68" applyNumberFormat="0" applyAlignment="0" applyProtection="0"/>
    <xf numFmtId="0" fontId="33" fillId="33" borderId="68" applyNumberFormat="0" applyAlignment="0" applyProtection="0"/>
    <xf numFmtId="0" fontId="33" fillId="33" borderId="68" applyNumberFormat="0" applyAlignment="0" applyProtection="0"/>
    <xf numFmtId="0" fontId="33" fillId="33" borderId="68" applyNumberFormat="0" applyAlignment="0" applyProtection="0"/>
    <xf numFmtId="0" fontId="33" fillId="33" borderId="68" applyNumberFormat="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5" fontId="5" fillId="0" borderId="0" applyFont="0" applyFill="0" applyBorder="0" applyAlignment="0" applyProtection="0"/>
    <xf numFmtId="166" fontId="5" fillId="0" borderId="0" applyFont="0" applyFill="0" applyBorder="0" applyAlignment="0" applyProtection="0"/>
    <xf numFmtId="172" fontId="5" fillId="0" borderId="0" applyFont="0" applyFill="0" applyBorder="0" applyAlignment="0" applyProtection="0"/>
    <xf numFmtId="166" fontId="5" fillId="0" borderId="0" applyFont="0" applyFill="0" applyBorder="0" applyAlignment="0" applyProtection="0"/>
    <xf numFmtId="0" fontId="8" fillId="8" borderId="0" applyNumberFormat="0" applyBorder="0" applyAlignment="0" applyProtection="0"/>
    <xf numFmtId="43"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86" fontId="5" fillId="0" borderId="0" applyFill="0" applyBorder="0" applyAlignment="0" applyProtection="0"/>
    <xf numFmtId="187"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73"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88"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0" fontId="8" fillId="8" borderId="0" applyNumberFormat="0" applyBorder="0" applyAlignment="0" applyProtection="0"/>
    <xf numFmtId="166" fontId="5" fillId="0" borderId="0" applyFont="0" applyFill="0" applyBorder="0" applyAlignment="0" applyProtection="0"/>
    <xf numFmtId="166"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6" fontId="5" fillId="0" borderId="0" applyFont="0" applyFill="0" applyBorder="0" applyAlignment="0" applyProtection="0"/>
    <xf numFmtId="43" fontId="5" fillId="0" borderId="0" applyFont="0" applyFill="0" applyBorder="0" applyAlignment="0" applyProtection="0"/>
    <xf numFmtId="166" fontId="5" fillId="0" borderId="0" applyFont="0" applyFill="0" applyBorder="0" applyAlignment="0" applyProtection="0"/>
    <xf numFmtId="166" fontId="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8"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7"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alignment vertical="center"/>
    </xf>
    <xf numFmtId="43" fontId="5" fillId="0" borderId="0" applyFont="0" applyFill="0" applyBorder="0" applyAlignment="0" applyProtection="0">
      <alignment vertical="center"/>
    </xf>
    <xf numFmtId="189" fontId="5" fillId="0" borderId="0" applyFont="0" applyFill="0" applyBorder="0" applyAlignment="0" applyProtection="0"/>
    <xf numFmtId="166" fontId="8"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43" fontId="5" fillId="0" borderId="0" applyFont="0" applyFill="0" applyBorder="0" applyAlignment="0" applyProtection="0"/>
    <xf numFmtId="0" fontId="34" fillId="0" borderId="0" applyFont="0" applyFill="0" applyBorder="0" applyAlignment="0" applyProtection="0"/>
    <xf numFmtId="43" fontId="5" fillId="0" borderId="0" applyFont="0" applyFill="0" applyBorder="0" applyAlignment="0" applyProtection="0"/>
    <xf numFmtId="190" fontId="22" fillId="0" borderId="0" applyFont="0" applyFill="0" applyBorder="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0" fontId="22" fillId="0" borderId="0" applyNumberFormat="0" applyFont="0" applyFill="0" applyBorder="0" applyProtection="0"/>
    <xf numFmtId="43" fontId="8" fillId="0" borderId="0" applyFont="0" applyFill="0" applyBorder="0" applyAlignment="0" applyProtection="0"/>
    <xf numFmtId="190" fontId="22" fillId="0" borderId="0" applyFont="0" applyFill="0" applyBorder="0" applyProtection="0"/>
    <xf numFmtId="166" fontId="5" fillId="0" borderId="0" applyFont="0" applyFill="0" applyBorder="0" applyAlignment="0" applyProtection="0"/>
    <xf numFmtId="191" fontId="22" fillId="0" borderId="0" applyFont="0" applyFill="0" applyBorder="0" applyProtection="0"/>
    <xf numFmtId="192" fontId="22" fillId="0" borderId="0" applyFont="0" applyFill="0" applyBorder="0" applyProtection="0"/>
    <xf numFmtId="0" fontId="22" fillId="0" borderId="0" applyNumberFormat="0" applyFont="0" applyFill="0" applyBorder="0" applyProtection="0"/>
    <xf numFmtId="0" fontId="22" fillId="0" borderId="0" applyNumberFormat="0" applyFont="0" applyFill="0" applyBorder="0" applyProtection="0"/>
    <xf numFmtId="0" fontId="22" fillId="0" borderId="0" applyNumberFormat="0" applyFont="0" applyFill="0" applyBorder="0" applyProtection="0"/>
    <xf numFmtId="0" fontId="22" fillId="0" borderId="0" applyNumberFormat="0" applyFont="0" applyFill="0" applyBorder="0" applyProtection="0"/>
    <xf numFmtId="0" fontId="22" fillId="0" borderId="0" applyNumberFormat="0" applyFont="0" applyFill="0" applyBorder="0" applyProtection="0"/>
    <xf numFmtId="0" fontId="22" fillId="0" borderId="0" applyNumberFormat="0" applyFont="0" applyFill="0" applyBorder="0" applyProtection="0"/>
    <xf numFmtId="0" fontId="22" fillId="0" borderId="0" applyNumberFormat="0" applyFont="0" applyFill="0" applyBorder="0" applyProtection="0"/>
    <xf numFmtId="0" fontId="22" fillId="0" borderId="0" applyNumberFormat="0" applyFont="0" applyFill="0" applyBorder="0" applyProtection="0"/>
    <xf numFmtId="193" fontId="22" fillId="0" borderId="0" applyFont="0" applyFill="0" applyBorder="0" applyProtection="0"/>
    <xf numFmtId="166" fontId="5" fillId="0" borderId="0" applyFont="0" applyFill="0" applyBorder="0" applyAlignment="0" applyProtection="0"/>
    <xf numFmtId="190" fontId="22" fillId="0" borderId="0" applyFont="0" applyFill="0" applyBorder="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43" fontId="5" fillId="0" borderId="0" applyFont="0" applyFill="0" applyBorder="0" applyAlignment="0" applyProtection="0"/>
    <xf numFmtId="166"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1" fillId="0" borderId="0" applyFont="0" applyFill="0" applyBorder="0" applyAlignment="0" applyProtection="0"/>
    <xf numFmtId="166" fontId="8" fillId="0" borderId="0" applyFont="0" applyFill="0" applyBorder="0" applyAlignment="0" applyProtection="0"/>
    <xf numFmtId="166" fontId="66" fillId="0" borderId="0" applyFont="0" applyFill="0" applyBorder="0" applyAlignment="0" applyProtection="0"/>
    <xf numFmtId="166" fontId="5" fillId="0" borderId="0" applyFont="0" applyFill="0" applyBorder="0" applyAlignment="0" applyProtection="0"/>
    <xf numFmtId="43" fontId="66" fillId="0" borderId="0" applyFont="0" applyFill="0" applyBorder="0" applyAlignment="0" applyProtection="0"/>
    <xf numFmtId="166" fontId="66" fillId="0" borderId="0" applyFont="0" applyFill="0" applyBorder="0" applyAlignment="0" applyProtection="0"/>
    <xf numFmtId="43" fontId="66" fillId="0" borderId="0" applyFont="0" applyFill="0" applyBorder="0" applyAlignment="0" applyProtection="0"/>
    <xf numFmtId="166" fontId="8" fillId="0" borderId="0" applyFont="0" applyFill="0" applyBorder="0" applyAlignment="0" applyProtection="0"/>
    <xf numFmtId="43" fontId="8" fillId="0" borderId="0" applyFont="0" applyFill="0" applyBorder="0" applyAlignment="0" applyProtection="0"/>
    <xf numFmtId="166" fontId="8" fillId="0" borderId="0" applyFont="0" applyFill="0" applyBorder="0" applyAlignment="0" applyProtection="0"/>
    <xf numFmtId="43" fontId="8" fillId="0" borderId="0" applyFont="0" applyFill="0" applyBorder="0" applyAlignment="0" applyProtection="0"/>
    <xf numFmtId="166" fontId="8"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5" fillId="0" borderId="0" applyFont="0" applyFill="0" applyBorder="0" applyAlignment="0" applyProtection="0"/>
    <xf numFmtId="178" fontId="5" fillId="0" borderId="0"/>
    <xf numFmtId="166" fontId="22" fillId="0" borderId="0" applyFont="0" applyFill="0" applyBorder="0" applyAlignment="0" applyProtection="0"/>
    <xf numFmtId="166" fontId="22" fillId="0" borderId="0" applyFont="0" applyFill="0" applyBorder="0" applyAlignment="0" applyProtection="0"/>
    <xf numFmtId="166" fontId="5"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194" fontId="5" fillId="0" borderId="0" applyFont="0" applyFill="0" applyBorder="0" applyAlignment="0" applyProtection="0"/>
    <xf numFmtId="195" fontId="5" fillId="0" borderId="0" applyFont="0" applyFill="0" applyBorder="0" applyAlignment="0" applyProtection="0"/>
    <xf numFmtId="166" fontId="8" fillId="0" borderId="0" applyFont="0" applyFill="0" applyBorder="0" applyAlignment="0" applyProtection="0"/>
    <xf numFmtId="166" fontId="5" fillId="0" borderId="0" applyFont="0" applyFill="0" applyBorder="0" applyAlignment="0" applyProtection="0"/>
    <xf numFmtId="172" fontId="1" fillId="0" borderId="0" applyFont="0" applyFill="0" applyBorder="0" applyAlignment="0" applyProtection="0"/>
    <xf numFmtId="173" fontId="5" fillId="0" borderId="0" applyFont="0" applyFill="0" applyBorder="0" applyAlignment="0" applyProtection="0"/>
    <xf numFmtId="194" fontId="5" fillId="0" borderId="0" applyFont="0" applyFill="0" applyBorder="0" applyAlignment="0" applyProtection="0"/>
    <xf numFmtId="166" fontId="5" fillId="0" borderId="0" applyFont="0" applyFill="0" applyBorder="0" applyAlignment="0" applyProtection="0"/>
    <xf numFmtId="172" fontId="1" fillId="0" borderId="0" applyFont="0" applyFill="0" applyBorder="0" applyAlignment="0" applyProtection="0"/>
    <xf numFmtId="188" fontId="5" fillId="0" borderId="0" applyFont="0" applyFill="0" applyBorder="0" applyAlignment="0" applyProtection="0"/>
    <xf numFmtId="194"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72" fontId="1"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43" fontId="5" fillId="0" borderId="0" applyFont="0" applyFill="0" applyBorder="0" applyAlignment="0" applyProtection="0"/>
    <xf numFmtId="3" fontId="5" fillId="0" borderId="0" applyFont="0" applyFill="0" applyBorder="0" applyAlignment="0" applyProtection="0"/>
    <xf numFmtId="0" fontId="67" fillId="0" borderId="0" applyNumberFormat="0" applyAlignment="0">
      <alignment horizontal="left"/>
    </xf>
    <xf numFmtId="182" fontId="68" fillId="0" borderId="154" applyBorder="0" applyAlignment="0" applyProtection="0">
      <protection locked="0"/>
    </xf>
    <xf numFmtId="196" fontId="69" fillId="0" borderId="0" applyFill="0">
      <alignment horizontal="left" vertical="top"/>
      <protection locked="0"/>
    </xf>
    <xf numFmtId="197" fontId="22" fillId="0" borderId="0">
      <alignment horizontal="center"/>
    </xf>
    <xf numFmtId="197" fontId="22" fillId="0" borderId="0">
      <alignment horizontal="center"/>
    </xf>
    <xf numFmtId="197" fontId="22" fillId="0" borderId="0">
      <alignment horizontal="center"/>
    </xf>
    <xf numFmtId="197" fontId="22" fillId="0" borderId="0">
      <alignment horizontal="center"/>
    </xf>
    <xf numFmtId="197" fontId="22" fillId="0" borderId="0">
      <alignment horizontal="center"/>
    </xf>
    <xf numFmtId="197" fontId="22" fillId="0" borderId="0">
      <alignment horizontal="center"/>
    </xf>
    <xf numFmtId="197" fontId="22" fillId="0" borderId="0">
      <alignment horizontal="center"/>
    </xf>
    <xf numFmtId="164" fontId="5" fillId="0" borderId="0" applyFont="0" applyFill="0" applyBorder="0" applyAlignment="0" applyProtection="0"/>
    <xf numFmtId="164" fontId="5" fillId="0" borderId="0" applyFont="0" applyFill="0" applyBorder="0" applyAlignment="0" applyProtection="0"/>
    <xf numFmtId="0" fontId="8" fillId="8" borderId="0" applyNumberFormat="0" applyBorder="0" applyAlignment="0" applyProtection="0"/>
    <xf numFmtId="164" fontId="5"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97" fontId="5" fillId="0" borderId="0" applyFont="0" applyFill="0" applyBorder="0" applyAlignment="0" applyProtection="0"/>
    <xf numFmtId="198" fontId="5" fillId="0" borderId="0">
      <protection locked="0"/>
    </xf>
    <xf numFmtId="198" fontId="5" fillId="0" borderId="0">
      <protection locked="0"/>
    </xf>
    <xf numFmtId="198" fontId="5" fillId="0" borderId="0">
      <protection locked="0"/>
    </xf>
    <xf numFmtId="198" fontId="5" fillId="0" borderId="0">
      <protection locked="0"/>
    </xf>
    <xf numFmtId="198" fontId="5" fillId="0" borderId="0">
      <protection locked="0"/>
    </xf>
    <xf numFmtId="198" fontId="5" fillId="0" borderId="0">
      <protection locked="0"/>
    </xf>
    <xf numFmtId="0" fontId="5" fillId="0" borderId="0" applyFont="0" applyFill="0" applyBorder="0" applyAlignment="0" applyProtection="0"/>
    <xf numFmtId="0" fontId="5" fillId="0" borderId="0" applyNumberFormat="0" applyFill="0" applyBorder="0" applyAlignment="0" applyProtection="0"/>
    <xf numFmtId="199" fontId="17" fillId="0" borderId="0" applyFont="0" applyFill="0" applyBorder="0">
      <alignment horizontal="left" vertical="top" wrapText="1"/>
      <protection locked="0"/>
    </xf>
    <xf numFmtId="41" fontId="5" fillId="0" borderId="0" applyFont="0" applyFill="0" applyBorder="0" applyAlignment="0" applyProtection="0"/>
    <xf numFmtId="43" fontId="5" fillId="0" borderId="0" applyFont="0" applyFill="0" applyBorder="0" applyAlignment="0" applyProtection="0"/>
    <xf numFmtId="0" fontId="70" fillId="0" borderId="0" applyNumberFormat="0" applyAlignment="0">
      <alignment horizontal="left"/>
    </xf>
    <xf numFmtId="200" fontId="5" fillId="0" borderId="0" applyFont="0" applyFill="0" applyBorder="0" applyAlignment="0" applyProtection="0"/>
    <xf numFmtId="200" fontId="5" fillId="0" borderId="0" applyFont="0" applyFill="0" applyBorder="0" applyAlignment="0" applyProtection="0"/>
    <xf numFmtId="0" fontId="8" fillId="8"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8" fillId="8" borderId="0" applyNumberFormat="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198" fontId="5" fillId="0" borderId="0">
      <protection locked="0"/>
    </xf>
    <xf numFmtId="198" fontId="5" fillId="0" borderId="0">
      <protection locked="0"/>
    </xf>
    <xf numFmtId="198" fontId="5" fillId="0" borderId="0">
      <protection locked="0"/>
    </xf>
    <xf numFmtId="198" fontId="5" fillId="0" borderId="0">
      <protection locked="0"/>
    </xf>
    <xf numFmtId="198" fontId="5" fillId="0" borderId="0">
      <protection locked="0"/>
    </xf>
    <xf numFmtId="198" fontId="5" fillId="0" borderId="0">
      <protection locked="0"/>
    </xf>
    <xf numFmtId="198" fontId="5" fillId="0" borderId="0">
      <protection locked="0"/>
    </xf>
    <xf numFmtId="198" fontId="5" fillId="0" borderId="0">
      <protection locked="0"/>
    </xf>
    <xf numFmtId="198" fontId="5" fillId="0" borderId="0">
      <protection locked="0"/>
    </xf>
    <xf numFmtId="198" fontId="5" fillId="0" borderId="0">
      <protection locked="0"/>
    </xf>
    <xf numFmtId="198" fontId="5" fillId="0" borderId="0">
      <protection locked="0"/>
    </xf>
    <xf numFmtId="198" fontId="5" fillId="0" borderId="0">
      <protection locked="0"/>
    </xf>
    <xf numFmtId="198" fontId="5" fillId="0" borderId="0">
      <protection locked="0"/>
    </xf>
    <xf numFmtId="198" fontId="5" fillId="0" borderId="0">
      <protection locked="0"/>
    </xf>
    <xf numFmtId="198" fontId="5" fillId="0" borderId="0">
      <protection locked="0"/>
    </xf>
    <xf numFmtId="198" fontId="5" fillId="0" borderId="0">
      <protection locked="0"/>
    </xf>
    <xf numFmtId="198" fontId="5" fillId="0" borderId="0">
      <protection locked="0"/>
    </xf>
    <xf numFmtId="198" fontId="5" fillId="0" borderId="0">
      <protection locked="0"/>
    </xf>
    <xf numFmtId="198" fontId="5" fillId="0" borderId="0">
      <protection locked="0"/>
    </xf>
    <xf numFmtId="198" fontId="5" fillId="0" borderId="0">
      <protection locked="0"/>
    </xf>
    <xf numFmtId="198" fontId="5" fillId="0" borderId="0">
      <protection locked="0"/>
    </xf>
    <xf numFmtId="198" fontId="5" fillId="0" borderId="0">
      <protection locked="0"/>
    </xf>
    <xf numFmtId="198" fontId="5" fillId="0" borderId="0">
      <protection locked="0"/>
    </xf>
    <xf numFmtId="198" fontId="5" fillId="0" borderId="0">
      <protection locked="0"/>
    </xf>
    <xf numFmtId="198" fontId="5" fillId="0" borderId="0">
      <protection locked="0"/>
    </xf>
    <xf numFmtId="198" fontId="5" fillId="0" borderId="0">
      <protection locked="0"/>
    </xf>
    <xf numFmtId="198" fontId="5" fillId="0" borderId="0">
      <protection locked="0"/>
    </xf>
    <xf numFmtId="198" fontId="5" fillId="0" borderId="0">
      <protection locked="0"/>
    </xf>
    <xf numFmtId="198" fontId="5" fillId="0" borderId="0">
      <protection locked="0"/>
    </xf>
    <xf numFmtId="198" fontId="5" fillId="0" borderId="0">
      <protection locked="0"/>
    </xf>
    <xf numFmtId="198" fontId="5" fillId="0" borderId="0">
      <protection locked="0"/>
    </xf>
    <xf numFmtId="198" fontId="5" fillId="0" borderId="0">
      <protection locked="0"/>
    </xf>
    <xf numFmtId="198" fontId="5" fillId="0" borderId="0">
      <protection locked="0"/>
    </xf>
    <xf numFmtId="198" fontId="5" fillId="0" borderId="0">
      <protection locked="0"/>
    </xf>
    <xf numFmtId="198" fontId="5" fillId="0" borderId="0">
      <protection locked="0"/>
    </xf>
    <xf numFmtId="198" fontId="5" fillId="0" borderId="0">
      <protection locked="0"/>
    </xf>
    <xf numFmtId="198" fontId="5" fillId="0" borderId="0">
      <protection locked="0"/>
    </xf>
    <xf numFmtId="198" fontId="5" fillId="0" borderId="0">
      <protection locked="0"/>
    </xf>
    <xf numFmtId="198" fontId="5" fillId="0" borderId="0">
      <protection locked="0"/>
    </xf>
    <xf numFmtId="198" fontId="5" fillId="0" borderId="0">
      <protection locked="0"/>
    </xf>
    <xf numFmtId="198" fontId="5" fillId="0" borderId="0">
      <protection locked="0"/>
    </xf>
    <xf numFmtId="198" fontId="5" fillId="0" borderId="0">
      <protection locked="0"/>
    </xf>
    <xf numFmtId="198" fontId="5" fillId="0" borderId="0">
      <protection locked="0"/>
    </xf>
    <xf numFmtId="198" fontId="5" fillId="0" borderId="0">
      <protection locked="0"/>
    </xf>
    <xf numFmtId="198" fontId="5" fillId="0" borderId="0">
      <protection locked="0"/>
    </xf>
    <xf numFmtId="198" fontId="5" fillId="0" borderId="0">
      <protection locked="0"/>
    </xf>
    <xf numFmtId="198" fontId="5" fillId="0" borderId="0">
      <protection locked="0"/>
    </xf>
    <xf numFmtId="198" fontId="5" fillId="0" borderId="0">
      <protection locked="0"/>
    </xf>
    <xf numFmtId="2" fontId="5" fillId="0" borderId="0" applyFon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201" fontId="17" fillId="0" borderId="0" applyFont="0">
      <alignment horizontal="left"/>
      <protection locked="0"/>
    </xf>
    <xf numFmtId="0" fontId="22" fillId="0" borderId="155" applyNumberFormat="0" applyFill="0" applyBorder="0" applyAlignment="0" applyProtection="0">
      <protection locked="0"/>
    </xf>
    <xf numFmtId="0" fontId="22" fillId="0" borderId="155" applyNumberFormat="0" applyFill="0" applyBorder="0" applyAlignment="0" applyProtection="0">
      <protection locked="0"/>
    </xf>
    <xf numFmtId="0" fontId="22" fillId="0" borderId="155" applyNumberFormat="0" applyFill="0" applyBorder="0" applyAlignment="0" applyProtection="0">
      <protection locked="0"/>
    </xf>
    <xf numFmtId="0" fontId="22" fillId="0" borderId="155" applyNumberFormat="0" applyFill="0" applyBorder="0" applyAlignment="0" applyProtection="0">
      <protection locked="0"/>
    </xf>
    <xf numFmtId="0" fontId="22" fillId="0" borderId="155" applyNumberFormat="0" applyFill="0" applyBorder="0" applyAlignment="0" applyProtection="0">
      <protection locked="0"/>
    </xf>
    <xf numFmtId="0" fontId="22" fillId="0" borderId="155" applyNumberFormat="0" applyFill="0" applyBorder="0" applyAlignment="0" applyProtection="0">
      <protection locked="0"/>
    </xf>
    <xf numFmtId="0" fontId="22" fillId="0" borderId="155" applyNumberFormat="0" applyFill="0" applyBorder="0" applyAlignment="0" applyProtection="0">
      <protection locked="0"/>
    </xf>
    <xf numFmtId="169" fontId="71" fillId="0" borderId="153">
      <alignment horizontal="right"/>
    </xf>
    <xf numFmtId="169" fontId="71" fillId="0" borderId="153">
      <alignment horizontal="right"/>
    </xf>
    <xf numFmtId="169" fontId="71" fillId="0" borderId="153">
      <alignment horizontal="right"/>
    </xf>
    <xf numFmtId="169" fontId="71" fillId="0" borderId="153">
      <alignment horizontal="right"/>
    </xf>
    <xf numFmtId="169" fontId="71" fillId="0" borderId="153">
      <alignment horizontal="right"/>
    </xf>
    <xf numFmtId="169" fontId="71" fillId="0" borderId="153">
      <alignment horizontal="right"/>
    </xf>
    <xf numFmtId="169" fontId="71" fillId="0" borderId="153">
      <alignment horizontal="right"/>
    </xf>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8" fillId="8"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38" fontId="13" fillId="32" borderId="0" applyBorder="0" applyAlignment="0" applyProtection="0"/>
    <xf numFmtId="196" fontId="16" fillId="0" borderId="0">
      <alignment horizontal="left"/>
    </xf>
    <xf numFmtId="0" fontId="72" fillId="0" borderId="56" applyNumberFormat="0" applyAlignment="0" applyProtection="0">
      <alignment horizontal="left" vertical="center"/>
    </xf>
    <xf numFmtId="0" fontId="72" fillId="0" borderId="146">
      <alignment horizontal="left" vertical="center"/>
    </xf>
    <xf numFmtId="0" fontId="73" fillId="0" borderId="156" applyNumberFormat="0" applyFill="0" applyAlignment="0" applyProtection="0"/>
    <xf numFmtId="0" fontId="73" fillId="0" borderId="156" applyNumberFormat="0" applyFill="0" applyAlignment="0" applyProtection="0"/>
    <xf numFmtId="0" fontId="73" fillId="0" borderId="156" applyNumberFormat="0" applyFill="0" applyAlignment="0" applyProtection="0"/>
    <xf numFmtId="0" fontId="73" fillId="0" borderId="156" applyNumberFormat="0" applyFill="0" applyAlignment="0" applyProtection="0"/>
    <xf numFmtId="0" fontId="73" fillId="0" borderId="156" applyNumberFormat="0" applyFill="0" applyAlignment="0" applyProtection="0"/>
    <xf numFmtId="0" fontId="73" fillId="0" borderId="156" applyNumberFormat="0" applyFill="0" applyAlignment="0" applyProtection="0"/>
    <xf numFmtId="0" fontId="73" fillId="0" borderId="156" applyNumberFormat="0" applyFill="0" applyAlignment="0" applyProtection="0"/>
    <xf numFmtId="0" fontId="73" fillId="0" borderId="156" applyNumberFormat="0" applyFill="0" applyAlignment="0" applyProtection="0"/>
    <xf numFmtId="0" fontId="73" fillId="0" borderId="156" applyNumberFormat="0" applyFill="0" applyAlignment="0" applyProtection="0"/>
    <xf numFmtId="0" fontId="73" fillId="0" borderId="156" applyNumberFormat="0" applyFill="0" applyAlignment="0" applyProtection="0"/>
    <xf numFmtId="0" fontId="73" fillId="0" borderId="156" applyNumberFormat="0" applyFill="0" applyAlignment="0" applyProtection="0"/>
    <xf numFmtId="0" fontId="73" fillId="0" borderId="156" applyNumberFormat="0" applyFill="0" applyAlignment="0" applyProtection="0"/>
    <xf numFmtId="0" fontId="73" fillId="0" borderId="156" applyNumberFormat="0" applyFill="0" applyAlignment="0" applyProtection="0"/>
    <xf numFmtId="0" fontId="73" fillId="0" borderId="156" applyNumberFormat="0" applyFill="0" applyAlignment="0" applyProtection="0"/>
    <xf numFmtId="0" fontId="73" fillId="0" borderId="156" applyNumberFormat="0" applyFill="0" applyAlignment="0" applyProtection="0"/>
    <xf numFmtId="0" fontId="73" fillId="0" borderId="156" applyNumberFormat="0" applyFill="0" applyAlignment="0" applyProtection="0"/>
    <xf numFmtId="0" fontId="73" fillId="0" borderId="156" applyNumberFormat="0" applyFill="0" applyAlignment="0" applyProtection="0"/>
    <xf numFmtId="0" fontId="73" fillId="0" borderId="156" applyNumberFormat="0" applyFill="0" applyAlignment="0" applyProtection="0"/>
    <xf numFmtId="0" fontId="73" fillId="0" borderId="156" applyNumberFormat="0" applyFill="0" applyAlignment="0" applyProtection="0"/>
    <xf numFmtId="0" fontId="73" fillId="0" borderId="156" applyNumberFormat="0" applyFill="0" applyAlignment="0" applyProtection="0"/>
    <xf numFmtId="0" fontId="73" fillId="0" borderId="156" applyNumberFormat="0" applyFill="0" applyAlignment="0" applyProtection="0"/>
    <xf numFmtId="0" fontId="73" fillId="0" borderId="156" applyNumberFormat="0" applyFill="0" applyAlignment="0" applyProtection="0"/>
    <xf numFmtId="0" fontId="73" fillId="0" borderId="156" applyNumberFormat="0" applyFill="0" applyAlignment="0" applyProtection="0"/>
    <xf numFmtId="0" fontId="73" fillId="0" borderId="156" applyNumberFormat="0" applyFill="0" applyAlignment="0" applyProtection="0"/>
    <xf numFmtId="0" fontId="73" fillId="0" borderId="156" applyNumberFormat="0" applyFill="0" applyAlignment="0" applyProtection="0"/>
    <xf numFmtId="0" fontId="73" fillId="0" borderId="156" applyNumberFormat="0" applyFill="0" applyAlignment="0" applyProtection="0"/>
    <xf numFmtId="0" fontId="73" fillId="0" borderId="156" applyNumberFormat="0" applyFill="0" applyAlignment="0" applyProtection="0"/>
    <xf numFmtId="0" fontId="73" fillId="0" borderId="156" applyNumberFormat="0" applyFill="0" applyAlignment="0" applyProtection="0"/>
    <xf numFmtId="0" fontId="73" fillId="0" borderId="156" applyNumberFormat="0" applyFill="0" applyAlignment="0" applyProtection="0"/>
    <xf numFmtId="0" fontId="73" fillId="0" borderId="156" applyNumberFormat="0" applyFill="0" applyAlignment="0" applyProtection="0"/>
    <xf numFmtId="0" fontId="73" fillId="0" borderId="156" applyNumberFormat="0" applyFill="0" applyAlignment="0" applyProtection="0"/>
    <xf numFmtId="0" fontId="73" fillId="0" borderId="156" applyNumberFormat="0" applyFill="0" applyAlignment="0" applyProtection="0"/>
    <xf numFmtId="0" fontId="73" fillId="0" borderId="156" applyNumberFormat="0" applyFill="0" applyAlignment="0" applyProtection="0"/>
    <xf numFmtId="0" fontId="73" fillId="0" borderId="156" applyNumberFormat="0" applyFill="0" applyAlignment="0" applyProtection="0"/>
    <xf numFmtId="0" fontId="73" fillId="0" borderId="156" applyNumberFormat="0" applyFill="0" applyAlignment="0" applyProtection="0"/>
    <xf numFmtId="0" fontId="73" fillId="0" borderId="156" applyNumberFormat="0" applyFill="0" applyAlignment="0" applyProtection="0"/>
    <xf numFmtId="0" fontId="73" fillId="0" borderId="156" applyNumberFormat="0" applyFill="0" applyAlignment="0" applyProtection="0"/>
    <xf numFmtId="0" fontId="73" fillId="0" borderId="156" applyNumberFormat="0" applyFill="0" applyAlignment="0" applyProtection="0"/>
    <xf numFmtId="0" fontId="73" fillId="0" borderId="156" applyNumberFormat="0" applyFill="0" applyAlignment="0" applyProtection="0"/>
    <xf numFmtId="0" fontId="73" fillId="0" borderId="156" applyNumberFormat="0" applyFill="0" applyAlignment="0" applyProtection="0"/>
    <xf numFmtId="0" fontId="73" fillId="0" borderId="156" applyNumberFormat="0" applyFill="0" applyAlignment="0" applyProtection="0"/>
    <xf numFmtId="0" fontId="74" fillId="0" borderId="157" applyNumberFormat="0" applyFill="0" applyAlignment="0" applyProtection="0"/>
    <xf numFmtId="0" fontId="74" fillId="0" borderId="157" applyNumberFormat="0" applyFill="0" applyAlignment="0" applyProtection="0"/>
    <xf numFmtId="0" fontId="74" fillId="0" borderId="157" applyNumberFormat="0" applyFill="0" applyAlignment="0" applyProtection="0"/>
    <xf numFmtId="0" fontId="74" fillId="0" borderId="157" applyNumberFormat="0" applyFill="0" applyAlignment="0" applyProtection="0"/>
    <xf numFmtId="0" fontId="74" fillId="0" borderId="157" applyNumberFormat="0" applyFill="0" applyAlignment="0" applyProtection="0"/>
    <xf numFmtId="0" fontId="74" fillId="0" borderId="157" applyNumberFormat="0" applyFill="0" applyAlignment="0" applyProtection="0"/>
    <xf numFmtId="0" fontId="74" fillId="0" borderId="157" applyNumberFormat="0" applyFill="0" applyAlignment="0" applyProtection="0"/>
    <xf numFmtId="0" fontId="74" fillId="0" borderId="157" applyNumberFormat="0" applyFill="0" applyAlignment="0" applyProtection="0"/>
    <xf numFmtId="0" fontId="74" fillId="0" borderId="157" applyNumberFormat="0" applyFill="0" applyAlignment="0" applyProtection="0"/>
    <xf numFmtId="0" fontId="74" fillId="0" borderId="157" applyNumberFormat="0" applyFill="0" applyAlignment="0" applyProtection="0"/>
    <xf numFmtId="0" fontId="74" fillId="0" borderId="157" applyNumberFormat="0" applyFill="0" applyAlignment="0" applyProtection="0"/>
    <xf numFmtId="0" fontId="74" fillId="0" borderId="157" applyNumberFormat="0" applyFill="0" applyAlignment="0" applyProtection="0"/>
    <xf numFmtId="0" fontId="74" fillId="0" borderId="157" applyNumberFormat="0" applyFill="0" applyAlignment="0" applyProtection="0"/>
    <xf numFmtId="0" fontId="74" fillId="0" borderId="157" applyNumberFormat="0" applyFill="0" applyAlignment="0" applyProtection="0"/>
    <xf numFmtId="0" fontId="74" fillId="0" borderId="157" applyNumberFormat="0" applyFill="0" applyAlignment="0" applyProtection="0"/>
    <xf numFmtId="0" fontId="74" fillId="0" borderId="157" applyNumberFormat="0" applyFill="0" applyAlignment="0" applyProtection="0"/>
    <xf numFmtId="0" fontId="74" fillId="0" borderId="157" applyNumberFormat="0" applyFill="0" applyAlignment="0" applyProtection="0"/>
    <xf numFmtId="0" fontId="74" fillId="0" borderId="157" applyNumberFormat="0" applyFill="0" applyAlignment="0" applyProtection="0"/>
    <xf numFmtId="0" fontId="74" fillId="0" borderId="157" applyNumberFormat="0" applyFill="0" applyAlignment="0" applyProtection="0"/>
    <xf numFmtId="0" fontId="74" fillId="0" borderId="157" applyNumberFormat="0" applyFill="0" applyAlignment="0" applyProtection="0"/>
    <xf numFmtId="0" fontId="74" fillId="0" borderId="157" applyNumberFormat="0" applyFill="0" applyAlignment="0" applyProtection="0"/>
    <xf numFmtId="0" fontId="74" fillId="0" borderId="157" applyNumberFormat="0" applyFill="0" applyAlignment="0" applyProtection="0"/>
    <xf numFmtId="0" fontId="74" fillId="0" borderId="157" applyNumberFormat="0" applyFill="0" applyAlignment="0" applyProtection="0"/>
    <xf numFmtId="0" fontId="74" fillId="0" borderId="157" applyNumberFormat="0" applyFill="0" applyAlignment="0" applyProtection="0"/>
    <xf numFmtId="0" fontId="74" fillId="0" borderId="157" applyNumberFormat="0" applyFill="0" applyAlignment="0" applyProtection="0"/>
    <xf numFmtId="0" fontId="74" fillId="0" borderId="157" applyNumberFormat="0" applyFill="0" applyAlignment="0" applyProtection="0"/>
    <xf numFmtId="0" fontId="74" fillId="0" borderId="157" applyNumberFormat="0" applyFill="0" applyAlignment="0" applyProtection="0"/>
    <xf numFmtId="0" fontId="74" fillId="0" borderId="157" applyNumberFormat="0" applyFill="0" applyAlignment="0" applyProtection="0"/>
    <xf numFmtId="0" fontId="74" fillId="0" borderId="157" applyNumberFormat="0" applyFill="0" applyAlignment="0" applyProtection="0"/>
    <xf numFmtId="0" fontId="74" fillId="0" borderId="157" applyNumberFormat="0" applyFill="0" applyAlignment="0" applyProtection="0"/>
    <xf numFmtId="0" fontId="74" fillId="0" borderId="157" applyNumberFormat="0" applyFill="0" applyAlignment="0" applyProtection="0"/>
    <xf numFmtId="0" fontId="74" fillId="0" borderId="157" applyNumberFormat="0" applyFill="0" applyAlignment="0" applyProtection="0"/>
    <xf numFmtId="0" fontId="74" fillId="0" borderId="157" applyNumberFormat="0" applyFill="0" applyAlignment="0" applyProtection="0"/>
    <xf numFmtId="0" fontId="74" fillId="0" borderId="157" applyNumberFormat="0" applyFill="0" applyAlignment="0" applyProtection="0"/>
    <xf numFmtId="0" fontId="74" fillId="0" borderId="157" applyNumberFormat="0" applyFill="0" applyAlignment="0" applyProtection="0"/>
    <xf numFmtId="0" fontId="74" fillId="0" borderId="157" applyNumberFormat="0" applyFill="0" applyAlignment="0" applyProtection="0"/>
    <xf numFmtId="0" fontId="74" fillId="0" borderId="157" applyNumberFormat="0" applyFill="0" applyAlignment="0" applyProtection="0"/>
    <xf numFmtId="0" fontId="74" fillId="0" borderId="157" applyNumberFormat="0" applyFill="0" applyAlignment="0" applyProtection="0"/>
    <xf numFmtId="0" fontId="74" fillId="0" borderId="157" applyNumberFormat="0" applyFill="0" applyAlignment="0" applyProtection="0"/>
    <xf numFmtId="0" fontId="74" fillId="0" borderId="157" applyNumberFormat="0" applyFill="0" applyAlignment="0" applyProtection="0"/>
    <xf numFmtId="0" fontId="74" fillId="0" borderId="157" applyNumberFormat="0" applyFill="0" applyAlignment="0" applyProtection="0"/>
    <xf numFmtId="0" fontId="75" fillId="0" borderId="158" applyNumberFormat="0" applyFill="0" applyAlignment="0" applyProtection="0"/>
    <xf numFmtId="0" fontId="75" fillId="0" borderId="158" applyNumberFormat="0" applyFill="0" applyAlignment="0" applyProtection="0"/>
    <xf numFmtId="0" fontId="75" fillId="0" borderId="158" applyNumberFormat="0" applyFill="0" applyAlignment="0" applyProtection="0"/>
    <xf numFmtId="0" fontId="75" fillId="0" borderId="158" applyNumberFormat="0" applyFill="0" applyAlignment="0" applyProtection="0"/>
    <xf numFmtId="0" fontId="75" fillId="0" borderId="158" applyNumberFormat="0" applyFill="0" applyAlignment="0" applyProtection="0"/>
    <xf numFmtId="0" fontId="75" fillId="0" borderId="158" applyNumberFormat="0" applyFill="0" applyAlignment="0" applyProtection="0"/>
    <xf numFmtId="0" fontId="75" fillId="0" borderId="158" applyNumberFormat="0" applyFill="0" applyAlignment="0" applyProtection="0"/>
    <xf numFmtId="0" fontId="75" fillId="0" borderId="158" applyNumberFormat="0" applyFill="0" applyAlignment="0" applyProtection="0"/>
    <xf numFmtId="0" fontId="75" fillId="0" borderId="158" applyNumberFormat="0" applyFill="0" applyAlignment="0" applyProtection="0"/>
    <xf numFmtId="0" fontId="75" fillId="0" borderId="158" applyNumberFormat="0" applyFill="0" applyAlignment="0" applyProtection="0"/>
    <xf numFmtId="0" fontId="75" fillId="0" borderId="158" applyNumberFormat="0" applyFill="0" applyAlignment="0" applyProtection="0"/>
    <xf numFmtId="0" fontId="75" fillId="0" borderId="158" applyNumberFormat="0" applyFill="0" applyAlignment="0" applyProtection="0"/>
    <xf numFmtId="0" fontId="75" fillId="0" borderId="158" applyNumberFormat="0" applyFill="0" applyAlignment="0" applyProtection="0"/>
    <xf numFmtId="0" fontId="75" fillId="0" borderId="158" applyNumberFormat="0" applyFill="0" applyAlignment="0" applyProtection="0"/>
    <xf numFmtId="0" fontId="75" fillId="0" borderId="158" applyNumberFormat="0" applyFill="0" applyAlignment="0" applyProtection="0"/>
    <xf numFmtId="0" fontId="75" fillId="0" borderId="158" applyNumberFormat="0" applyFill="0" applyAlignment="0" applyProtection="0"/>
    <xf numFmtId="0" fontId="75" fillId="0" borderId="158" applyNumberFormat="0" applyFill="0" applyAlignment="0" applyProtection="0"/>
    <xf numFmtId="0" fontId="75" fillId="0" borderId="158" applyNumberFormat="0" applyFill="0" applyAlignment="0" applyProtection="0"/>
    <xf numFmtId="0" fontId="75" fillId="0" borderId="158" applyNumberFormat="0" applyFill="0" applyAlignment="0" applyProtection="0"/>
    <xf numFmtId="0" fontId="75" fillId="0" borderId="158" applyNumberFormat="0" applyFill="0" applyAlignment="0" applyProtection="0"/>
    <xf numFmtId="0" fontId="75" fillId="0" borderId="158" applyNumberFormat="0" applyFill="0" applyAlignment="0" applyProtection="0"/>
    <xf numFmtId="0" fontId="75" fillId="0" borderId="158" applyNumberFormat="0" applyFill="0" applyAlignment="0" applyProtection="0"/>
    <xf numFmtId="0" fontId="75" fillId="0" borderId="158" applyNumberFormat="0" applyFill="0" applyAlignment="0" applyProtection="0"/>
    <xf numFmtId="0" fontId="75" fillId="0" borderId="158" applyNumberFormat="0" applyFill="0" applyAlignment="0" applyProtection="0"/>
    <xf numFmtId="0" fontId="75" fillId="0" borderId="158" applyNumberFormat="0" applyFill="0" applyAlignment="0" applyProtection="0"/>
    <xf numFmtId="0" fontId="75" fillId="0" borderId="158" applyNumberFormat="0" applyFill="0" applyAlignment="0" applyProtection="0"/>
    <xf numFmtId="0" fontId="75" fillId="0" borderId="158" applyNumberFormat="0" applyFill="0" applyAlignment="0" applyProtection="0"/>
    <xf numFmtId="0" fontId="75" fillId="0" borderId="158" applyNumberFormat="0" applyFill="0" applyAlignment="0" applyProtection="0"/>
    <xf numFmtId="0" fontId="75" fillId="0" borderId="158" applyNumberFormat="0" applyFill="0" applyAlignment="0" applyProtection="0"/>
    <xf numFmtId="0" fontId="75" fillId="0" borderId="158" applyNumberFormat="0" applyFill="0" applyAlignment="0" applyProtection="0"/>
    <xf numFmtId="0" fontId="75" fillId="0" borderId="158" applyNumberFormat="0" applyFill="0" applyAlignment="0" applyProtection="0"/>
    <xf numFmtId="0" fontId="75" fillId="0" borderId="158" applyNumberFormat="0" applyFill="0" applyAlignment="0" applyProtection="0"/>
    <xf numFmtId="0" fontId="75" fillId="0" borderId="158" applyNumberFormat="0" applyFill="0" applyAlignment="0" applyProtection="0"/>
    <xf numFmtId="0" fontId="75" fillId="0" borderId="158" applyNumberFormat="0" applyFill="0" applyAlignment="0" applyProtection="0"/>
    <xf numFmtId="0" fontId="75" fillId="0" borderId="158" applyNumberFormat="0" applyFill="0" applyAlignment="0" applyProtection="0"/>
    <xf numFmtId="0" fontId="75" fillId="0" borderId="158" applyNumberFormat="0" applyFill="0" applyAlignment="0" applyProtection="0"/>
    <xf numFmtId="0" fontId="75" fillId="0" borderId="158" applyNumberFormat="0" applyFill="0" applyAlignment="0" applyProtection="0"/>
    <xf numFmtId="0" fontId="75" fillId="0" borderId="158" applyNumberFormat="0" applyFill="0" applyAlignment="0" applyProtection="0"/>
    <xf numFmtId="0" fontId="75" fillId="0" borderId="158" applyNumberFormat="0" applyFill="0" applyAlignment="0" applyProtection="0"/>
    <xf numFmtId="0" fontId="75" fillId="0" borderId="158" applyNumberFormat="0" applyFill="0" applyAlignment="0" applyProtection="0"/>
    <xf numFmtId="0" fontId="75" fillId="0" borderId="158" applyNumberFormat="0" applyFill="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198" fontId="5" fillId="0" borderId="0">
      <protection locked="0"/>
    </xf>
    <xf numFmtId="198" fontId="5" fillId="0" borderId="0">
      <protection locked="0"/>
    </xf>
    <xf numFmtId="198" fontId="5" fillId="0" borderId="0">
      <protection locked="0"/>
    </xf>
    <xf numFmtId="198" fontId="5" fillId="0" borderId="0">
      <protection locked="0"/>
    </xf>
    <xf numFmtId="198" fontId="5" fillId="0" borderId="0">
      <protection locked="0"/>
    </xf>
    <xf numFmtId="198" fontId="5" fillId="0" borderId="0">
      <protection locked="0"/>
    </xf>
    <xf numFmtId="198" fontId="5" fillId="0" borderId="0">
      <protection locked="0"/>
    </xf>
    <xf numFmtId="198" fontId="5" fillId="0" borderId="0">
      <protection locked="0"/>
    </xf>
    <xf numFmtId="198" fontId="5" fillId="0" borderId="0">
      <protection locked="0"/>
    </xf>
    <xf numFmtId="198" fontId="5" fillId="0" borderId="0">
      <protection locked="0"/>
    </xf>
    <xf numFmtId="198" fontId="5" fillId="0" borderId="0">
      <protection locked="0"/>
    </xf>
    <xf numFmtId="198" fontId="5" fillId="0" borderId="0">
      <protection locked="0"/>
    </xf>
    <xf numFmtId="198" fontId="5" fillId="0" borderId="0">
      <protection locked="0"/>
    </xf>
    <xf numFmtId="198" fontId="5" fillId="0" borderId="0">
      <protection locked="0"/>
    </xf>
    <xf numFmtId="0" fontId="76" fillId="0" borderId="0" applyNumberFormat="0" applyFill="0" applyBorder="0" applyAlignment="0" applyProtection="0">
      <alignment vertical="top"/>
      <protection locked="0"/>
    </xf>
    <xf numFmtId="0" fontId="76" fillId="0" borderId="0" applyNumberFormat="0" applyFill="0" applyBorder="0" applyAlignment="0" applyProtection="0">
      <alignment vertical="top"/>
      <protection locked="0"/>
    </xf>
    <xf numFmtId="0" fontId="76" fillId="0" borderId="0" applyNumberFormat="0" applyFill="0" applyBorder="0" applyAlignment="0" applyProtection="0">
      <alignment vertical="top"/>
      <protection locked="0"/>
    </xf>
    <xf numFmtId="0" fontId="76" fillId="0" borderId="0" applyNumberFormat="0" applyFill="0" applyBorder="0" applyAlignment="0" applyProtection="0">
      <alignment vertical="top"/>
      <protection locked="0"/>
    </xf>
    <xf numFmtId="0" fontId="53" fillId="0" borderId="0" applyNumberFormat="0" applyFill="0" applyBorder="0" applyAlignment="0" applyProtection="0">
      <alignment vertical="top"/>
      <protection locked="0"/>
    </xf>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76" fillId="0" borderId="0" applyNumberFormat="0" applyFill="0" applyBorder="0" applyAlignment="0" applyProtection="0">
      <alignment vertical="top"/>
      <protection locked="0"/>
    </xf>
    <xf numFmtId="0" fontId="76" fillId="0" borderId="0" applyNumberFormat="0" applyFill="0" applyBorder="0" applyAlignment="0" applyProtection="0">
      <alignment vertical="top"/>
      <protection locked="0"/>
    </xf>
    <xf numFmtId="0" fontId="76" fillId="0" borderId="0" applyNumberFormat="0" applyFill="0" applyBorder="0" applyAlignment="0" applyProtection="0">
      <alignment vertical="top"/>
      <protection locked="0"/>
    </xf>
    <xf numFmtId="0" fontId="76" fillId="0" borderId="0" applyNumberFormat="0" applyFill="0" applyBorder="0" applyAlignment="0" applyProtection="0">
      <alignment vertical="top"/>
      <protection locked="0"/>
    </xf>
    <xf numFmtId="0" fontId="76" fillId="0" borderId="0" applyNumberFormat="0" applyFill="0" applyBorder="0" applyAlignment="0" applyProtection="0">
      <alignment vertical="top"/>
      <protection locked="0"/>
    </xf>
    <xf numFmtId="0" fontId="76" fillId="0" borderId="0" applyNumberFormat="0" applyFill="0" applyBorder="0" applyAlignment="0" applyProtection="0">
      <alignment vertical="top"/>
      <protection locked="0"/>
    </xf>
    <xf numFmtId="0" fontId="76" fillId="0" borderId="0" applyNumberFormat="0" applyFill="0" applyBorder="0" applyAlignment="0" applyProtection="0">
      <alignment vertical="top"/>
      <protection locked="0"/>
    </xf>
    <xf numFmtId="0" fontId="76" fillId="0" borderId="0" applyNumberFormat="0" applyFill="0" applyBorder="0" applyAlignment="0" applyProtection="0">
      <alignment vertical="top"/>
      <protection locked="0"/>
    </xf>
    <xf numFmtId="0" fontId="76" fillId="0" borderId="0" applyNumberFormat="0" applyFill="0" applyBorder="0" applyAlignment="0" applyProtection="0">
      <alignment vertical="top"/>
      <protection locked="0"/>
    </xf>
    <xf numFmtId="0" fontId="76" fillId="0" borderId="0" applyNumberFormat="0" applyFill="0" applyBorder="0" applyAlignment="0" applyProtection="0">
      <alignment vertical="top"/>
      <protection locked="0"/>
    </xf>
    <xf numFmtId="0" fontId="76" fillId="0" borderId="0" applyNumberFormat="0" applyFill="0" applyBorder="0" applyAlignment="0" applyProtection="0">
      <alignment vertical="top"/>
      <protection locked="0"/>
    </xf>
    <xf numFmtId="0" fontId="76" fillId="0" borderId="0" applyNumberFormat="0" applyFill="0" applyBorder="0" applyAlignment="0" applyProtection="0">
      <alignment vertical="top"/>
      <protection locked="0"/>
    </xf>
    <xf numFmtId="0" fontId="76" fillId="0" borderId="0" applyNumberFormat="0" applyFill="0" applyBorder="0" applyAlignment="0" applyProtection="0">
      <alignment vertical="top"/>
      <protection locked="0"/>
    </xf>
    <xf numFmtId="0" fontId="76" fillId="0" borderId="0" applyNumberFormat="0" applyFill="0" applyBorder="0" applyAlignment="0" applyProtection="0">
      <alignment vertical="top"/>
      <protection locked="0"/>
    </xf>
    <xf numFmtId="0" fontId="76" fillId="0" borderId="0" applyNumberFormat="0" applyFill="0" applyBorder="0" applyAlignment="0" applyProtection="0">
      <alignment vertical="top"/>
      <protection locked="0"/>
    </xf>
    <xf numFmtId="0" fontId="76" fillId="0" borderId="0" applyNumberFormat="0" applyFill="0" applyBorder="0" applyAlignment="0" applyProtection="0">
      <alignment vertical="top"/>
      <protection locked="0"/>
    </xf>
    <xf numFmtId="0" fontId="77" fillId="0" borderId="0" applyNumberFormat="0" applyFill="0" applyBorder="0" applyAlignment="0" applyProtection="0">
      <alignment vertical="top"/>
      <protection locked="0"/>
    </xf>
    <xf numFmtId="0" fontId="77" fillId="0" borderId="0" applyNumberFormat="0" applyFill="0" applyBorder="0" applyAlignment="0" applyProtection="0">
      <alignment vertical="top"/>
      <protection locked="0"/>
    </xf>
    <xf numFmtId="0" fontId="77" fillId="0" borderId="0" applyNumberFormat="0" applyFill="0" applyBorder="0" applyAlignment="0" applyProtection="0">
      <alignment vertical="top"/>
      <protection locked="0"/>
    </xf>
    <xf numFmtId="0" fontId="77" fillId="0" borderId="0" applyNumberFormat="0" applyFill="0" applyBorder="0" applyAlignment="0" applyProtection="0">
      <alignment vertical="top"/>
      <protection locked="0"/>
    </xf>
    <xf numFmtId="0" fontId="77" fillId="0" borderId="0" applyNumberFormat="0" applyFill="0" applyBorder="0" applyAlignment="0" applyProtection="0">
      <alignment vertical="top"/>
      <protection locked="0"/>
    </xf>
    <xf numFmtId="0" fontId="77" fillId="0" borderId="0" applyNumberFormat="0" applyFill="0" applyBorder="0" applyAlignment="0" applyProtection="0">
      <alignment vertical="top"/>
      <protection locked="0"/>
    </xf>
    <xf numFmtId="0" fontId="77" fillId="0" borderId="0" applyNumberFormat="0" applyFill="0" applyBorder="0" applyAlignment="0" applyProtection="0">
      <alignment vertical="top"/>
      <protection locked="0"/>
    </xf>
    <xf numFmtId="202" fontId="5" fillId="0" borderId="0" applyProtection="0">
      <alignment horizontal="center"/>
    </xf>
    <xf numFmtId="202" fontId="5" fillId="0" borderId="0" applyProtection="0">
      <alignment horizontal="center"/>
    </xf>
    <xf numFmtId="202" fontId="5" fillId="0" borderId="0" applyProtection="0">
      <alignment horizontal="center"/>
    </xf>
    <xf numFmtId="202" fontId="5" fillId="0" borderId="0" applyProtection="0">
      <alignment horizontal="center"/>
    </xf>
    <xf numFmtId="202" fontId="5" fillId="0" borderId="0" applyProtection="0">
      <alignment horizontal="center"/>
    </xf>
    <xf numFmtId="202" fontId="5" fillId="0" borderId="0" applyProtection="0">
      <alignment horizontal="center"/>
    </xf>
    <xf numFmtId="10" fontId="13" fillId="8" borderId="148" applyBorder="0" applyAlignment="0" applyProtection="0"/>
    <xf numFmtId="0" fontId="40" fillId="35" borderId="151" applyNumberFormat="0" applyAlignment="0" applyProtection="0"/>
    <xf numFmtId="0" fontId="40" fillId="35" borderId="151" applyNumberFormat="0" applyAlignment="0" applyProtection="0"/>
    <xf numFmtId="0" fontId="40" fillId="35" borderId="151" applyNumberFormat="0" applyAlignment="0" applyProtection="0"/>
    <xf numFmtId="0" fontId="40" fillId="35" borderId="151" applyNumberFormat="0" applyAlignment="0" applyProtection="0"/>
    <xf numFmtId="0" fontId="40" fillId="35" borderId="151" applyNumberFormat="0" applyAlignment="0" applyProtection="0"/>
    <xf numFmtId="0" fontId="40" fillId="35" borderId="151" applyNumberFormat="0" applyAlignment="0" applyProtection="0"/>
    <xf numFmtId="0" fontId="40" fillId="35" borderId="151" applyNumberFormat="0" applyAlignment="0" applyProtection="0"/>
    <xf numFmtId="0" fontId="40" fillId="35" borderId="151" applyNumberFormat="0" applyAlignment="0" applyProtection="0"/>
    <xf numFmtId="0" fontId="40" fillId="35" borderId="151" applyNumberFormat="0" applyAlignment="0" applyProtection="0"/>
    <xf numFmtId="0" fontId="40" fillId="35" borderId="151" applyNumberFormat="0" applyAlignment="0" applyProtection="0"/>
    <xf numFmtId="0" fontId="40" fillId="35" borderId="151" applyNumberFormat="0" applyAlignment="0" applyProtection="0"/>
    <xf numFmtId="0" fontId="40" fillId="35" borderId="151" applyNumberFormat="0" applyAlignment="0" applyProtection="0"/>
    <xf numFmtId="0" fontId="40" fillId="35" borderId="151" applyNumberFormat="0" applyAlignment="0" applyProtection="0"/>
    <xf numFmtId="0" fontId="40" fillId="35" borderId="151" applyNumberFormat="0" applyAlignment="0" applyProtection="0"/>
    <xf numFmtId="0" fontId="40" fillId="35" borderId="151" applyNumberFormat="0" applyAlignment="0" applyProtection="0"/>
    <xf numFmtId="0" fontId="40" fillId="35" borderId="151" applyNumberFormat="0" applyAlignment="0" applyProtection="0"/>
    <xf numFmtId="0" fontId="40" fillId="35" borderId="151" applyNumberFormat="0" applyAlignment="0" applyProtection="0"/>
    <xf numFmtId="0" fontId="40" fillId="35" borderId="151" applyNumberFormat="0" applyAlignment="0" applyProtection="0"/>
    <xf numFmtId="0" fontId="40" fillId="35" borderId="151" applyNumberFormat="0" applyAlignment="0" applyProtection="0"/>
    <xf numFmtId="0" fontId="40" fillId="35" borderId="151" applyNumberFormat="0" applyAlignment="0" applyProtection="0"/>
    <xf numFmtId="0" fontId="40" fillId="35" borderId="151" applyNumberFormat="0" applyAlignment="0" applyProtection="0"/>
    <xf numFmtId="0" fontId="40" fillId="35" borderId="151" applyNumberFormat="0" applyAlignment="0" applyProtection="0"/>
    <xf numFmtId="0" fontId="40" fillId="35" borderId="151" applyNumberFormat="0" applyAlignment="0" applyProtection="0"/>
    <xf numFmtId="0" fontId="40" fillId="35" borderId="151" applyNumberFormat="0" applyAlignment="0" applyProtection="0"/>
    <xf numFmtId="0" fontId="40" fillId="35" borderId="151" applyNumberFormat="0" applyAlignment="0" applyProtection="0"/>
    <xf numFmtId="0" fontId="40" fillId="35" borderId="151" applyNumberFormat="0" applyAlignment="0" applyProtection="0"/>
    <xf numFmtId="0" fontId="40" fillId="35" borderId="151" applyNumberFormat="0" applyAlignment="0" applyProtection="0"/>
    <xf numFmtId="0" fontId="40" fillId="35" borderId="151" applyNumberFormat="0" applyAlignment="0" applyProtection="0"/>
    <xf numFmtId="0" fontId="40" fillId="35" borderId="151" applyNumberFormat="0" applyAlignment="0" applyProtection="0"/>
    <xf numFmtId="0" fontId="40" fillId="35" borderId="151" applyNumberFormat="0" applyAlignment="0" applyProtection="0"/>
    <xf numFmtId="0" fontId="40" fillId="35" borderId="151" applyNumberFormat="0" applyAlignment="0" applyProtection="0"/>
    <xf numFmtId="0" fontId="40" fillId="35" borderId="151" applyNumberFormat="0" applyAlignment="0" applyProtection="0"/>
    <xf numFmtId="0" fontId="40" fillId="35" borderId="151" applyNumberFormat="0" applyAlignment="0" applyProtection="0"/>
    <xf numFmtId="0" fontId="40" fillId="35" borderId="151" applyNumberFormat="0" applyAlignment="0" applyProtection="0"/>
    <xf numFmtId="0" fontId="40" fillId="35" borderId="151" applyNumberFormat="0" applyAlignment="0" applyProtection="0"/>
    <xf numFmtId="0" fontId="40" fillId="35" borderId="151" applyNumberFormat="0" applyAlignment="0" applyProtection="0"/>
    <xf numFmtId="0" fontId="40" fillId="35" borderId="151" applyNumberFormat="0" applyAlignment="0" applyProtection="0"/>
    <xf numFmtId="0" fontId="40" fillId="35" borderId="151" applyNumberFormat="0" applyAlignment="0" applyProtection="0"/>
    <xf numFmtId="0" fontId="40" fillId="35" borderId="151" applyNumberFormat="0" applyAlignment="0" applyProtection="0"/>
    <xf numFmtId="0" fontId="40" fillId="35" borderId="151" applyNumberFormat="0" applyAlignment="0" applyProtection="0"/>
    <xf numFmtId="0" fontId="40" fillId="35" borderId="151" applyNumberFormat="0" applyAlignment="0" applyProtection="0"/>
    <xf numFmtId="0" fontId="40" fillId="35" borderId="151" applyNumberFormat="0" applyAlignment="0" applyProtection="0"/>
    <xf numFmtId="0" fontId="40" fillId="35" borderId="151" applyNumberFormat="0" applyAlignment="0" applyProtection="0"/>
    <xf numFmtId="0" fontId="40" fillId="35" borderId="151" applyNumberFormat="0" applyAlignment="0" applyProtection="0"/>
    <xf numFmtId="0" fontId="40" fillId="35" borderId="151" applyNumberFormat="0" applyAlignment="0" applyProtection="0"/>
    <xf numFmtId="0" fontId="40" fillId="35" borderId="151" applyNumberFormat="0" applyAlignment="0" applyProtection="0"/>
    <xf numFmtId="0" fontId="40" fillId="35" borderId="151" applyNumberFormat="0" applyAlignment="0" applyProtection="0"/>
    <xf numFmtId="0" fontId="40" fillId="35" borderId="151" applyNumberFormat="0" applyAlignment="0" applyProtection="0"/>
    <xf numFmtId="0" fontId="40" fillId="35" borderId="151" applyNumberFormat="0" applyAlignment="0" applyProtection="0"/>
    <xf numFmtId="0" fontId="40" fillId="35" borderId="151" applyNumberFormat="0" applyAlignment="0" applyProtection="0"/>
    <xf numFmtId="0" fontId="40" fillId="35" borderId="151" applyNumberFormat="0" applyAlignment="0" applyProtection="0"/>
    <xf numFmtId="0" fontId="40" fillId="35" borderId="151" applyNumberFormat="0" applyAlignment="0" applyProtection="0"/>
    <xf numFmtId="0" fontId="40" fillId="35" borderId="151" applyNumberFormat="0" applyAlignment="0" applyProtection="0"/>
    <xf numFmtId="0" fontId="40" fillId="35" borderId="151" applyNumberFormat="0" applyAlignment="0" applyProtection="0"/>
    <xf numFmtId="0" fontId="40" fillId="35" borderId="151" applyNumberFormat="0" applyAlignment="0" applyProtection="0"/>
    <xf numFmtId="0" fontId="40" fillId="35" borderId="151" applyNumberFormat="0" applyAlignment="0" applyProtection="0"/>
    <xf numFmtId="0" fontId="40" fillId="35" borderId="151" applyNumberFormat="0" applyAlignment="0" applyProtection="0"/>
    <xf numFmtId="0" fontId="40" fillId="35" borderId="151" applyNumberFormat="0" applyAlignment="0" applyProtection="0"/>
    <xf numFmtId="0" fontId="40" fillId="35" borderId="151" applyNumberFormat="0" applyAlignment="0" applyProtection="0"/>
    <xf numFmtId="0" fontId="40" fillId="35" borderId="151" applyNumberFormat="0" applyAlignment="0" applyProtection="0"/>
    <xf numFmtId="0" fontId="40" fillId="35" borderId="151" applyNumberFormat="0" applyAlignment="0" applyProtection="0"/>
    <xf numFmtId="0" fontId="40" fillId="35" borderId="151" applyNumberFormat="0" applyAlignment="0" applyProtection="0"/>
    <xf numFmtId="0" fontId="40" fillId="35" borderId="151" applyNumberFormat="0" applyAlignment="0" applyProtection="0"/>
    <xf numFmtId="0" fontId="40" fillId="35" borderId="151" applyNumberFormat="0" applyAlignment="0" applyProtection="0"/>
    <xf numFmtId="0" fontId="40" fillId="35" borderId="151" applyNumberFormat="0" applyAlignment="0" applyProtection="0"/>
    <xf numFmtId="0" fontId="40" fillId="35" borderId="151" applyNumberFormat="0" applyAlignment="0" applyProtection="0"/>
    <xf numFmtId="0" fontId="40" fillId="35" borderId="151" applyNumberFormat="0" applyAlignment="0" applyProtection="0"/>
    <xf numFmtId="0" fontId="40" fillId="35" borderId="151" applyNumberFormat="0" applyAlignment="0" applyProtection="0"/>
    <xf numFmtId="0" fontId="40" fillId="35" borderId="151" applyNumberFormat="0" applyAlignment="0" applyProtection="0"/>
    <xf numFmtId="0" fontId="40" fillId="35" borderId="151" applyNumberFormat="0" applyAlignment="0" applyProtection="0"/>
    <xf numFmtId="0" fontId="40" fillId="35" borderId="151" applyNumberFormat="0" applyAlignment="0" applyProtection="0"/>
    <xf numFmtId="0" fontId="40" fillId="35" borderId="151" applyNumberFormat="0" applyAlignment="0" applyProtection="0"/>
    <xf numFmtId="0" fontId="40" fillId="35" borderId="151" applyNumberFormat="0" applyAlignment="0" applyProtection="0"/>
    <xf numFmtId="0" fontId="40" fillId="35" borderId="151" applyNumberFormat="0" applyAlignment="0" applyProtection="0"/>
    <xf numFmtId="0" fontId="40" fillId="35" borderId="151" applyNumberFormat="0" applyAlignment="0" applyProtection="0"/>
    <xf numFmtId="0" fontId="40" fillId="35" borderId="151" applyNumberFormat="0" applyAlignment="0" applyProtection="0"/>
    <xf numFmtId="0" fontId="40" fillId="35" borderId="151" applyNumberFormat="0" applyAlignment="0" applyProtection="0"/>
    <xf numFmtId="0" fontId="40" fillId="35" borderId="151" applyNumberFormat="0" applyAlignment="0" applyProtection="0"/>
    <xf numFmtId="0" fontId="40" fillId="35" borderId="151" applyNumberFormat="0" applyAlignment="0" applyProtection="0"/>
    <xf numFmtId="0" fontId="40" fillId="35" borderId="151" applyNumberFormat="0" applyAlignment="0" applyProtection="0"/>
    <xf numFmtId="0" fontId="40" fillId="35" borderId="151" applyNumberFormat="0" applyAlignment="0" applyProtection="0"/>
    <xf numFmtId="0" fontId="40" fillId="35" borderId="151" applyNumberFormat="0" applyAlignment="0" applyProtection="0"/>
    <xf numFmtId="0" fontId="40" fillId="35" borderId="151" applyNumberFormat="0" applyAlignment="0" applyProtection="0"/>
    <xf numFmtId="0" fontId="40" fillId="35" borderId="151" applyNumberFormat="0" applyAlignment="0" applyProtection="0"/>
    <xf numFmtId="0" fontId="40" fillId="35" borderId="151" applyNumberFormat="0" applyAlignment="0" applyProtection="0"/>
    <xf numFmtId="0" fontId="40" fillId="35" borderId="151" applyNumberFormat="0" applyAlignment="0" applyProtection="0"/>
    <xf numFmtId="0" fontId="40" fillId="35" borderId="151" applyNumberFormat="0" applyAlignment="0" applyProtection="0"/>
    <xf numFmtId="0" fontId="40" fillId="35" borderId="151" applyNumberFormat="0" applyAlignment="0" applyProtection="0"/>
    <xf numFmtId="0" fontId="40" fillId="35" borderId="151" applyNumberFormat="0" applyAlignment="0" applyProtection="0"/>
    <xf numFmtId="0" fontId="40" fillId="35" borderId="151" applyNumberFormat="0" applyAlignment="0" applyProtection="0"/>
    <xf numFmtId="0" fontId="40" fillId="35" borderId="151" applyNumberFormat="0" applyAlignment="0" applyProtection="0"/>
    <xf numFmtId="0" fontId="40" fillId="35" borderId="151" applyNumberFormat="0" applyAlignment="0" applyProtection="0"/>
    <xf numFmtId="0" fontId="40" fillId="35" borderId="151" applyNumberFormat="0" applyAlignment="0" applyProtection="0"/>
    <xf numFmtId="0" fontId="40" fillId="35" borderId="151" applyNumberFormat="0" applyAlignment="0" applyProtection="0"/>
    <xf numFmtId="0" fontId="40" fillId="35" borderId="151" applyNumberFormat="0" applyAlignment="0" applyProtection="0"/>
    <xf numFmtId="0" fontId="40" fillId="35" borderId="151" applyNumberFormat="0" applyAlignment="0" applyProtection="0"/>
    <xf numFmtId="0" fontId="40" fillId="35" borderId="151" applyNumberFormat="0" applyAlignment="0" applyProtection="0"/>
    <xf numFmtId="0" fontId="40" fillId="35" borderId="151" applyNumberFormat="0" applyAlignment="0" applyProtection="0"/>
    <xf numFmtId="0" fontId="40" fillId="35" borderId="151" applyNumberFormat="0" applyAlignment="0" applyProtection="0"/>
    <xf numFmtId="196" fontId="17" fillId="0" borderId="0" applyFont="0">
      <alignment horizontal="left"/>
    </xf>
    <xf numFmtId="196" fontId="17" fillId="0" borderId="0" applyFont="0" applyFill="0" applyBorder="0">
      <alignment horizontal="left"/>
    </xf>
    <xf numFmtId="40" fontId="13" fillId="0" borderId="0" applyFont="0">
      <protection locked="0"/>
    </xf>
    <xf numFmtId="40" fontId="13" fillId="0" borderId="0" applyFont="0">
      <protection locked="0"/>
    </xf>
    <xf numFmtId="40" fontId="13" fillId="0" borderId="0" applyFont="0">
      <protection locked="0"/>
    </xf>
    <xf numFmtId="40" fontId="13" fillId="0" borderId="0" applyFont="0">
      <protection locked="0"/>
    </xf>
    <xf numFmtId="40" fontId="13" fillId="0" borderId="0" applyFont="0">
      <protection locked="0"/>
    </xf>
    <xf numFmtId="40" fontId="13" fillId="0" borderId="0" applyFont="0">
      <protection locked="0"/>
    </xf>
    <xf numFmtId="0" fontId="41" fillId="0" borderId="72" applyNumberFormat="0" applyFill="0" applyAlignment="0" applyProtection="0"/>
    <xf numFmtId="0" fontId="41" fillId="0" borderId="72" applyNumberFormat="0" applyFill="0" applyAlignment="0" applyProtection="0"/>
    <xf numFmtId="0" fontId="41" fillId="0" borderId="72" applyNumberFormat="0" applyFill="0" applyAlignment="0" applyProtection="0"/>
    <xf numFmtId="0" fontId="41" fillId="0" borderId="72" applyNumberFormat="0" applyFill="0" applyAlignment="0" applyProtection="0"/>
    <xf numFmtId="0" fontId="41" fillId="0" borderId="72" applyNumberFormat="0" applyFill="0" applyAlignment="0" applyProtection="0"/>
    <xf numFmtId="0" fontId="41" fillId="0" borderId="72" applyNumberFormat="0" applyFill="0" applyAlignment="0" applyProtection="0"/>
    <xf numFmtId="0" fontId="41" fillId="0" borderId="72" applyNumberFormat="0" applyFill="0" applyAlignment="0" applyProtection="0"/>
    <xf numFmtId="0" fontId="41" fillId="0" borderId="72" applyNumberFormat="0" applyFill="0" applyAlignment="0" applyProtection="0"/>
    <xf numFmtId="0" fontId="41" fillId="0" borderId="72" applyNumberFormat="0" applyFill="0" applyAlignment="0" applyProtection="0"/>
    <xf numFmtId="0" fontId="41" fillId="0" borderId="72" applyNumberFormat="0" applyFill="0" applyAlignment="0" applyProtection="0"/>
    <xf numFmtId="0" fontId="41" fillId="0" borderId="72" applyNumberFormat="0" applyFill="0" applyAlignment="0" applyProtection="0"/>
    <xf numFmtId="0" fontId="41" fillId="0" borderId="72" applyNumberFormat="0" applyFill="0" applyAlignment="0" applyProtection="0"/>
    <xf numFmtId="0" fontId="41" fillId="0" borderId="72" applyNumberFormat="0" applyFill="0" applyAlignment="0" applyProtection="0"/>
    <xf numFmtId="0" fontId="41" fillId="0" borderId="72" applyNumberFormat="0" applyFill="0" applyAlignment="0" applyProtection="0"/>
    <xf numFmtId="0" fontId="41" fillId="0" borderId="72" applyNumberFormat="0" applyFill="0" applyAlignment="0" applyProtection="0"/>
    <xf numFmtId="0" fontId="41" fillId="0" borderId="72" applyNumberFormat="0" applyFill="0" applyAlignment="0" applyProtection="0"/>
    <xf numFmtId="0" fontId="41" fillId="0" borderId="72" applyNumberFormat="0" applyFill="0" applyAlignment="0" applyProtection="0"/>
    <xf numFmtId="0" fontId="41" fillId="0" borderId="72" applyNumberFormat="0" applyFill="0" applyAlignment="0" applyProtection="0"/>
    <xf numFmtId="0" fontId="41" fillId="0" borderId="72" applyNumberFormat="0" applyFill="0" applyAlignment="0" applyProtection="0"/>
    <xf numFmtId="0" fontId="41" fillId="0" borderId="72" applyNumberFormat="0" applyFill="0" applyAlignment="0" applyProtection="0"/>
    <xf numFmtId="0" fontId="41" fillId="0" borderId="72" applyNumberFormat="0" applyFill="0" applyAlignment="0" applyProtection="0"/>
    <xf numFmtId="0" fontId="41" fillId="0" borderId="72" applyNumberFormat="0" applyFill="0" applyAlignment="0" applyProtection="0"/>
    <xf numFmtId="0" fontId="41" fillId="0" borderId="72" applyNumberFormat="0" applyFill="0" applyAlignment="0" applyProtection="0"/>
    <xf numFmtId="0" fontId="41" fillId="0" borderId="72" applyNumberFormat="0" applyFill="0" applyAlignment="0" applyProtection="0"/>
    <xf numFmtId="0" fontId="41" fillId="0" borderId="72" applyNumberFormat="0" applyFill="0" applyAlignment="0" applyProtection="0"/>
    <xf numFmtId="0" fontId="41" fillId="0" borderId="72" applyNumberFormat="0" applyFill="0" applyAlignment="0" applyProtection="0"/>
    <xf numFmtId="0" fontId="41" fillId="0" borderId="72" applyNumberFormat="0" applyFill="0" applyAlignment="0" applyProtection="0"/>
    <xf numFmtId="0" fontId="41" fillId="0" borderId="72" applyNumberFormat="0" applyFill="0" applyAlignment="0" applyProtection="0"/>
    <xf numFmtId="0" fontId="41" fillId="0" borderId="72" applyNumberFormat="0" applyFill="0" applyAlignment="0" applyProtection="0"/>
    <xf numFmtId="0" fontId="41" fillId="0" borderId="72" applyNumberFormat="0" applyFill="0" applyAlignment="0" applyProtection="0"/>
    <xf numFmtId="0" fontId="41" fillId="0" borderId="72" applyNumberFormat="0" applyFill="0" applyAlignment="0" applyProtection="0"/>
    <xf numFmtId="0" fontId="41" fillId="0" borderId="72" applyNumberFormat="0" applyFill="0" applyAlignment="0" applyProtection="0"/>
    <xf numFmtId="0" fontId="41" fillId="0" borderId="72" applyNumberFormat="0" applyFill="0" applyAlignment="0" applyProtection="0"/>
    <xf numFmtId="0" fontId="41" fillId="0" borderId="72" applyNumberFormat="0" applyFill="0" applyAlignment="0" applyProtection="0"/>
    <xf numFmtId="0" fontId="41" fillId="0" borderId="72" applyNumberFormat="0" applyFill="0" applyAlignment="0" applyProtection="0"/>
    <xf numFmtId="0" fontId="41" fillId="0" borderId="72" applyNumberFormat="0" applyFill="0" applyAlignment="0" applyProtection="0"/>
    <xf numFmtId="0" fontId="41" fillId="0" borderId="72" applyNumberFormat="0" applyFill="0" applyAlignment="0" applyProtection="0"/>
    <xf numFmtId="0" fontId="41" fillId="0" borderId="72" applyNumberFormat="0" applyFill="0" applyAlignment="0" applyProtection="0"/>
    <xf numFmtId="0" fontId="41" fillId="0" borderId="72" applyNumberFormat="0" applyFill="0" applyAlignment="0" applyProtection="0"/>
    <xf numFmtId="0" fontId="41" fillId="0" borderId="72" applyNumberFormat="0" applyFill="0" applyAlignment="0" applyProtection="0"/>
    <xf numFmtId="0" fontId="41" fillId="0" borderId="72" applyNumberFormat="0" applyFill="0" applyAlignment="0" applyProtection="0"/>
    <xf numFmtId="0" fontId="41" fillId="0" borderId="72" applyNumberFormat="0" applyFill="0" applyAlignment="0" applyProtection="0"/>
    <xf numFmtId="0" fontId="41" fillId="0" borderId="72" applyNumberFormat="0" applyFill="0" applyAlignment="0" applyProtection="0"/>
    <xf numFmtId="0" fontId="41" fillId="0" borderId="72" applyNumberFormat="0" applyFill="0" applyAlignment="0" applyProtection="0"/>
    <xf numFmtId="0" fontId="41" fillId="0" borderId="72" applyNumberFormat="0" applyFill="0" applyAlignment="0" applyProtection="0"/>
    <xf numFmtId="0" fontId="41" fillId="0" borderId="72" applyNumberFormat="0" applyFill="0" applyAlignment="0" applyProtection="0"/>
    <xf numFmtId="0" fontId="41" fillId="0" borderId="72" applyNumberFormat="0" applyFill="0" applyAlignment="0" applyProtection="0"/>
    <xf numFmtId="0" fontId="41" fillId="0" borderId="72" applyNumberFormat="0" applyFill="0" applyAlignment="0" applyProtection="0"/>
    <xf numFmtId="0" fontId="41" fillId="0" borderId="72" applyNumberFormat="0" applyFill="0" applyAlignment="0" applyProtection="0"/>
    <xf numFmtId="0" fontId="41" fillId="0" borderId="72" applyNumberFormat="0" applyFill="0" applyAlignment="0" applyProtection="0"/>
    <xf numFmtId="0" fontId="41" fillId="0" borderId="72" applyNumberFormat="0" applyFill="0" applyAlignment="0" applyProtection="0"/>
    <xf numFmtId="0" fontId="41" fillId="0" borderId="72" applyNumberFormat="0" applyFill="0" applyAlignment="0" applyProtection="0"/>
    <xf numFmtId="0" fontId="41" fillId="0" borderId="72" applyNumberFormat="0" applyFill="0" applyAlignment="0" applyProtection="0"/>
    <xf numFmtId="0" fontId="41" fillId="0" borderId="72" applyNumberFormat="0" applyFill="0" applyAlignment="0" applyProtection="0"/>
    <xf numFmtId="0" fontId="41" fillId="0" borderId="72" applyNumberFormat="0" applyFill="0" applyAlignment="0" applyProtection="0"/>
    <xf numFmtId="0" fontId="41" fillId="0" borderId="72" applyNumberFormat="0" applyFill="0" applyAlignment="0" applyProtection="0"/>
    <xf numFmtId="0" fontId="41" fillId="0" borderId="72" applyNumberFormat="0" applyFill="0" applyAlignment="0" applyProtection="0"/>
    <xf numFmtId="196" fontId="17" fillId="0" borderId="0" applyFont="0" applyFill="0" applyBorder="0">
      <alignment horizontal="left"/>
    </xf>
    <xf numFmtId="196" fontId="17" fillId="0" borderId="0" applyFont="0" applyFill="0" applyBorder="0">
      <alignment horizontal="left"/>
    </xf>
    <xf numFmtId="199" fontId="78" fillId="0" borderId="0">
      <alignment horizontal="left" vertical="top"/>
      <protection locked="0"/>
    </xf>
    <xf numFmtId="199" fontId="13" fillId="0" borderId="0" applyFont="0"/>
    <xf numFmtId="199" fontId="13" fillId="0" borderId="0" applyFont="0"/>
    <xf numFmtId="199" fontId="13" fillId="0" borderId="0" applyFont="0"/>
    <xf numFmtId="199" fontId="13" fillId="0" borderId="0" applyFont="0"/>
    <xf numFmtId="199" fontId="13" fillId="0" borderId="0" applyFont="0"/>
    <xf numFmtId="199" fontId="13" fillId="0" borderId="0" applyFont="0"/>
    <xf numFmtId="203" fontId="5" fillId="0" borderId="0" applyFont="0" applyFill="0" applyBorder="0" applyAlignment="0" applyProtection="0"/>
    <xf numFmtId="167" fontId="5" fillId="0" borderId="0" applyFont="0" applyFill="0" applyBorder="0" applyAlignment="0" applyProtection="0"/>
    <xf numFmtId="204" fontId="5" fillId="0" borderId="0" applyFont="0" applyFill="0" applyBorder="0" applyAlignment="0" applyProtection="0"/>
    <xf numFmtId="205" fontId="5" fillId="0" borderId="0" applyFont="0" applyFill="0" applyBorder="0" applyAlignment="0" applyProtection="0"/>
    <xf numFmtId="196" fontId="17" fillId="0" borderId="0" applyFont="0" applyFill="0" applyBorder="0">
      <alignment horizontal="left"/>
    </xf>
    <xf numFmtId="0" fontId="79" fillId="0" borderId="159"/>
    <xf numFmtId="206" fontId="5" fillId="0" borderId="0" applyFont="0" applyFill="0" applyBorder="0" applyAlignment="0" applyProtection="0"/>
    <xf numFmtId="207" fontId="5" fillId="0" borderId="0" applyFont="0" applyFill="0" applyBorder="0" applyAlignment="0" applyProtection="0"/>
    <xf numFmtId="196" fontId="17" fillId="0" borderId="0" applyFont="0">
      <alignment horizontal="left"/>
    </xf>
    <xf numFmtId="0" fontId="42" fillId="35" borderId="0" applyNumberFormat="0" applyBorder="0" applyAlignment="0" applyProtection="0"/>
    <xf numFmtId="0" fontId="42" fillId="35" borderId="0" applyNumberFormat="0" applyBorder="0" applyAlignment="0" applyProtection="0"/>
    <xf numFmtId="0" fontId="42" fillId="35" borderId="0" applyNumberFormat="0" applyBorder="0" applyAlignment="0" applyProtection="0"/>
    <xf numFmtId="0" fontId="42" fillId="35" borderId="0" applyNumberFormat="0" applyBorder="0" applyAlignment="0" applyProtection="0"/>
    <xf numFmtId="0" fontId="42" fillId="35" borderId="0" applyNumberFormat="0" applyBorder="0" applyAlignment="0" applyProtection="0"/>
    <xf numFmtId="0" fontId="42" fillId="35" borderId="0" applyNumberFormat="0" applyBorder="0" applyAlignment="0" applyProtection="0"/>
    <xf numFmtId="0" fontId="42" fillId="35" borderId="0" applyNumberFormat="0" applyBorder="0" applyAlignment="0" applyProtection="0"/>
    <xf numFmtId="0" fontId="42" fillId="35" borderId="0" applyNumberFormat="0" applyBorder="0" applyAlignment="0" applyProtection="0"/>
    <xf numFmtId="0" fontId="42" fillId="35" borderId="0" applyNumberFormat="0" applyBorder="0" applyAlignment="0" applyProtection="0"/>
    <xf numFmtId="0" fontId="42" fillId="35" borderId="0" applyNumberFormat="0" applyBorder="0" applyAlignment="0" applyProtection="0"/>
    <xf numFmtId="0" fontId="42" fillId="35" borderId="0" applyNumberFormat="0" applyBorder="0" applyAlignment="0" applyProtection="0"/>
    <xf numFmtId="0" fontId="42" fillId="35" borderId="0" applyNumberFormat="0" applyBorder="0" applyAlignment="0" applyProtection="0"/>
    <xf numFmtId="0" fontId="42" fillId="35" borderId="0" applyNumberFormat="0" applyBorder="0" applyAlignment="0" applyProtection="0"/>
    <xf numFmtId="0" fontId="42" fillId="35" borderId="0" applyNumberFormat="0" applyBorder="0" applyAlignment="0" applyProtection="0"/>
    <xf numFmtId="0" fontId="42" fillId="35" borderId="0" applyNumberFormat="0" applyBorder="0" applyAlignment="0" applyProtection="0"/>
    <xf numFmtId="0" fontId="42" fillId="35" borderId="0" applyNumberFormat="0" applyBorder="0" applyAlignment="0" applyProtection="0"/>
    <xf numFmtId="0" fontId="42" fillId="35" borderId="0" applyNumberFormat="0" applyBorder="0" applyAlignment="0" applyProtection="0"/>
    <xf numFmtId="0" fontId="42" fillId="35" borderId="0" applyNumberFormat="0" applyBorder="0" applyAlignment="0" applyProtection="0"/>
    <xf numFmtId="0" fontId="42" fillId="35" borderId="0" applyNumberFormat="0" applyBorder="0" applyAlignment="0" applyProtection="0"/>
    <xf numFmtId="0" fontId="42" fillId="35" borderId="0" applyNumberFormat="0" applyBorder="0" applyAlignment="0" applyProtection="0"/>
    <xf numFmtId="0" fontId="42" fillId="35" borderId="0" applyNumberFormat="0" applyBorder="0" applyAlignment="0" applyProtection="0"/>
    <xf numFmtId="0" fontId="42" fillId="35" borderId="0" applyNumberFormat="0" applyBorder="0" applyAlignment="0" applyProtection="0"/>
    <xf numFmtId="0" fontId="42" fillId="35" borderId="0" applyNumberFormat="0" applyBorder="0" applyAlignment="0" applyProtection="0"/>
    <xf numFmtId="0" fontId="42" fillId="35" borderId="0" applyNumberFormat="0" applyBorder="0" applyAlignment="0" applyProtection="0"/>
    <xf numFmtId="0" fontId="42" fillId="35" borderId="0" applyNumberFormat="0" applyBorder="0" applyAlignment="0" applyProtection="0"/>
    <xf numFmtId="0" fontId="42" fillId="35" borderId="0" applyNumberFormat="0" applyBorder="0" applyAlignment="0" applyProtection="0"/>
    <xf numFmtId="0" fontId="42" fillId="35" borderId="0" applyNumberFormat="0" applyBorder="0" applyAlignment="0" applyProtection="0"/>
    <xf numFmtId="0" fontId="42" fillId="35" borderId="0" applyNumberFormat="0" applyBorder="0" applyAlignment="0" applyProtection="0"/>
    <xf numFmtId="0" fontId="42" fillId="35" borderId="0" applyNumberFormat="0" applyBorder="0" applyAlignment="0" applyProtection="0"/>
    <xf numFmtId="0" fontId="42" fillId="35" borderId="0" applyNumberFormat="0" applyBorder="0" applyAlignment="0" applyProtection="0"/>
    <xf numFmtId="0" fontId="42" fillId="35" borderId="0" applyNumberFormat="0" applyBorder="0" applyAlignment="0" applyProtection="0"/>
    <xf numFmtId="0" fontId="42" fillId="35" borderId="0" applyNumberFormat="0" applyBorder="0" applyAlignment="0" applyProtection="0"/>
    <xf numFmtId="0" fontId="42" fillId="35" borderId="0" applyNumberFormat="0" applyBorder="0" applyAlignment="0" applyProtection="0"/>
    <xf numFmtId="0" fontId="42" fillId="35" borderId="0" applyNumberFormat="0" applyBorder="0" applyAlignment="0" applyProtection="0"/>
    <xf numFmtId="0" fontId="42" fillId="35" borderId="0" applyNumberFormat="0" applyBorder="0" applyAlignment="0" applyProtection="0"/>
    <xf numFmtId="0" fontId="42" fillId="35" borderId="0" applyNumberFormat="0" applyBorder="0" applyAlignment="0" applyProtection="0"/>
    <xf numFmtId="0" fontId="42" fillId="35" borderId="0" applyNumberFormat="0" applyBorder="0" applyAlignment="0" applyProtection="0"/>
    <xf numFmtId="0" fontId="42" fillId="35" borderId="0" applyNumberFormat="0" applyBorder="0" applyAlignment="0" applyProtection="0"/>
    <xf numFmtId="0" fontId="42" fillId="35" borderId="0" applyNumberFormat="0" applyBorder="0" applyAlignment="0" applyProtection="0"/>
    <xf numFmtId="0" fontId="42" fillId="35" borderId="0" applyNumberFormat="0" applyBorder="0" applyAlignment="0" applyProtection="0"/>
    <xf numFmtId="37" fontId="80" fillId="0" borderId="0"/>
    <xf numFmtId="37" fontId="80" fillId="0" borderId="0"/>
    <xf numFmtId="37" fontId="80" fillId="0" borderId="0"/>
    <xf numFmtId="37" fontId="80" fillId="0" borderId="0"/>
    <xf numFmtId="37" fontId="80" fillId="0" borderId="0"/>
    <xf numFmtId="37" fontId="80" fillId="0" borderId="0"/>
    <xf numFmtId="37" fontId="80" fillId="0" borderId="0"/>
    <xf numFmtId="0" fontId="81" fillId="0" borderId="0"/>
    <xf numFmtId="208" fontId="82" fillId="0" borderId="0"/>
    <xf numFmtId="0" fontId="8" fillId="8" borderId="0" applyNumberFormat="0" applyBorder="0" applyAlignment="0" applyProtection="0"/>
    <xf numFmtId="0" fontId="8" fillId="8" borderId="0" applyNumberFormat="0" applyBorder="0" applyAlignment="0" applyProtection="0"/>
    <xf numFmtId="0" fontId="5" fillId="0" borderId="0"/>
    <xf numFmtId="0" fontId="5" fillId="0" borderId="0"/>
    <xf numFmtId="0" fontId="8" fillId="8" borderId="0" applyNumberFormat="0" applyBorder="0" applyAlignment="0" applyProtection="0"/>
    <xf numFmtId="0" fontId="5" fillId="0" borderId="0"/>
    <xf numFmtId="0" fontId="5" fillId="0" borderId="0"/>
    <xf numFmtId="0" fontId="8" fillId="8" borderId="0" applyNumberFormat="0" applyBorder="0" applyAlignment="0" applyProtection="0"/>
    <xf numFmtId="0" fontId="8" fillId="8" borderId="0" applyNumberFormat="0" applyBorder="0" applyAlignment="0" applyProtection="0"/>
    <xf numFmtId="0" fontId="5" fillId="0" borderId="0"/>
    <xf numFmtId="0" fontId="5" fillId="0" borderId="0"/>
    <xf numFmtId="0" fontId="5" fillId="0" borderId="0"/>
    <xf numFmtId="0" fontId="5" fillId="0" borderId="0"/>
    <xf numFmtId="0" fontId="8" fillId="8" borderId="0" applyNumberFormat="0" applyBorder="0" applyAlignment="0" applyProtection="0"/>
    <xf numFmtId="0" fontId="5" fillId="0" borderId="0"/>
    <xf numFmtId="0" fontId="8" fillId="0" borderId="0"/>
    <xf numFmtId="0" fontId="8" fillId="8" borderId="0" applyNumberFormat="0" applyBorder="0" applyAlignment="0" applyProtection="0"/>
    <xf numFmtId="0" fontId="5" fillId="0" borderId="0"/>
    <xf numFmtId="0" fontId="8" fillId="8" borderId="0" applyNumberFormat="0" applyBorder="0" applyAlignment="0" applyProtection="0"/>
    <xf numFmtId="0" fontId="5" fillId="0" borderId="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5" fillId="0" borderId="0"/>
    <xf numFmtId="0" fontId="22" fillId="0" borderId="0"/>
    <xf numFmtId="0" fontId="5" fillId="0" borderId="0"/>
    <xf numFmtId="0" fontId="5" fillId="0" borderId="0"/>
    <xf numFmtId="0" fontId="22" fillId="0" borderId="0"/>
    <xf numFmtId="0" fontId="5" fillId="0" borderId="0"/>
    <xf numFmtId="0" fontId="22" fillId="0" borderId="0"/>
    <xf numFmtId="0" fontId="5" fillId="0" borderId="0"/>
    <xf numFmtId="0" fontId="5" fillId="0" borderId="0"/>
    <xf numFmtId="0" fontId="5" fillId="0" borderId="0"/>
    <xf numFmtId="0" fontId="5" fillId="0" borderId="0"/>
    <xf numFmtId="0" fontId="5" fillId="0" borderId="0">
      <alignment vertical="center"/>
    </xf>
    <xf numFmtId="0" fontId="5" fillId="0" borderId="0"/>
    <xf numFmtId="0" fontId="5" fillId="0" borderId="0"/>
    <xf numFmtId="0" fontId="5" fillId="0" borderId="0">
      <alignment vertical="top"/>
    </xf>
    <xf numFmtId="0" fontId="5" fillId="0" borderId="0"/>
    <xf numFmtId="0" fontId="5" fillId="0" borderId="0"/>
    <xf numFmtId="0" fontId="5" fillId="0" borderId="0"/>
    <xf numFmtId="0" fontId="5" fillId="0" borderId="0"/>
    <xf numFmtId="0" fontId="5" fillId="0" borderId="0"/>
    <xf numFmtId="0" fontId="5" fillId="0" borderId="0"/>
    <xf numFmtId="0" fontId="22" fillId="0" borderId="0"/>
    <xf numFmtId="0" fontId="22" fillId="0" borderId="0"/>
    <xf numFmtId="0" fontId="5" fillId="0" borderId="0"/>
    <xf numFmtId="0" fontId="22" fillId="0" borderId="0"/>
    <xf numFmtId="0" fontId="43" fillId="0" borderId="0"/>
    <xf numFmtId="0" fontId="22" fillId="0" borderId="0"/>
    <xf numFmtId="0" fontId="5" fillId="0" borderId="0"/>
    <xf numFmtId="0" fontId="5" fillId="0" borderId="0"/>
    <xf numFmtId="0" fontId="10" fillId="0" borderId="0"/>
    <xf numFmtId="0" fontId="24" fillId="0" borderId="0"/>
    <xf numFmtId="0" fontId="8" fillId="0" borderId="0">
      <alignment vertical="center"/>
    </xf>
    <xf numFmtId="0" fontId="5" fillId="0" borderId="0"/>
    <xf numFmtId="0" fontId="5" fillId="0" borderId="0"/>
    <xf numFmtId="0" fontId="2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 fillId="0" borderId="0"/>
    <xf numFmtId="0" fontId="1" fillId="0" borderId="0"/>
    <xf numFmtId="0" fontId="1" fillId="0" borderId="0"/>
    <xf numFmtId="0" fontId="99" fillId="0" borderId="0" applyNumberFormat="0" applyFill="0" applyBorder="0" applyAlignment="0" applyProtection="0"/>
    <xf numFmtId="0" fontId="5" fillId="0" borderId="0"/>
    <xf numFmtId="0" fontId="5" fillId="0" borderId="0"/>
    <xf numFmtId="0" fontId="5" fillId="0" borderId="0"/>
    <xf numFmtId="0" fontId="5" fillId="0" borderId="0"/>
    <xf numFmtId="0" fontId="5" fillId="0" borderId="0"/>
    <xf numFmtId="0" fontId="98" fillId="0" borderId="0"/>
    <xf numFmtId="0" fontId="98" fillId="0" borderId="0"/>
    <xf numFmtId="166" fontId="1" fillId="0" borderId="0" applyFont="0" applyFill="0" applyBorder="0" applyAlignment="0" applyProtection="0"/>
    <xf numFmtId="0" fontId="98" fillId="0" borderId="0"/>
    <xf numFmtId="0" fontId="5" fillId="0" borderId="0"/>
    <xf numFmtId="0" fontId="8" fillId="0" borderId="0"/>
    <xf numFmtId="0" fontId="5" fillId="0" borderId="0"/>
    <xf numFmtId="0" fontId="8" fillId="0" borderId="0"/>
    <xf numFmtId="0" fontId="5" fillId="0" borderId="0"/>
    <xf numFmtId="0" fontId="5" fillId="0" borderId="0"/>
    <xf numFmtId="0" fontId="5" fillId="0" borderId="0"/>
    <xf numFmtId="0" fontId="5" fillId="0" borderId="0"/>
    <xf numFmtId="0" fontId="5" fillId="0" borderId="0"/>
    <xf numFmtId="0" fontId="5" fillId="0" borderId="0"/>
    <xf numFmtId="0" fontId="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 fillId="0" borderId="0"/>
    <xf numFmtId="0" fontId="5" fillId="0" borderId="0"/>
    <xf numFmtId="0" fontId="5" fillId="0" borderId="0"/>
    <xf numFmtId="0" fontId="5" fillId="0" borderId="0"/>
    <xf numFmtId="0" fontId="1" fillId="0" borderId="0"/>
    <xf numFmtId="0" fontId="1" fillId="0" borderId="0"/>
    <xf numFmtId="0" fontId="8" fillId="0" borderId="0"/>
    <xf numFmtId="0" fontId="1" fillId="0" borderId="0"/>
    <xf numFmtId="0" fontId="8" fillId="0" borderId="0"/>
    <xf numFmtId="0" fontId="1" fillId="0" borderId="0"/>
    <xf numFmtId="0" fontId="8" fillId="0" borderId="0"/>
    <xf numFmtId="0" fontId="1" fillId="0" borderId="0"/>
    <xf numFmtId="0" fontId="8" fillId="0" borderId="0"/>
    <xf numFmtId="0" fontId="1" fillId="0" borderId="0"/>
    <xf numFmtId="0" fontId="8" fillId="0" borderId="0"/>
    <xf numFmtId="0" fontId="1" fillId="0" borderId="0"/>
    <xf numFmtId="0" fontId="8" fillId="0" borderId="0"/>
    <xf numFmtId="0" fontId="1" fillId="0" borderId="0"/>
    <xf numFmtId="0" fontId="8" fillId="0" borderId="0"/>
    <xf numFmtId="0" fontId="1" fillId="0" borderId="0"/>
    <xf numFmtId="0" fontId="8" fillId="0" borderId="0"/>
    <xf numFmtId="0" fontId="1" fillId="0" borderId="0"/>
    <xf numFmtId="0" fontId="8" fillId="0" borderId="0"/>
    <xf numFmtId="0" fontId="1" fillId="0" borderId="0"/>
    <xf numFmtId="0" fontId="8" fillId="0" borderId="0"/>
    <xf numFmtId="0" fontId="1" fillId="0" borderId="0"/>
    <xf numFmtId="0" fontId="8" fillId="0" borderId="0"/>
    <xf numFmtId="0" fontId="22" fillId="0" borderId="0"/>
    <xf numFmtId="0" fontId="1" fillId="0" borderId="0"/>
    <xf numFmtId="0" fontId="8" fillId="0" borderId="0"/>
    <xf numFmtId="0" fontId="1" fillId="0" borderId="0"/>
    <xf numFmtId="0" fontId="8" fillId="0" borderId="0"/>
    <xf numFmtId="0" fontId="5" fillId="0" borderId="0"/>
    <xf numFmtId="0" fontId="5" fillId="0" borderId="0"/>
    <xf numFmtId="0" fontId="1" fillId="0" borderId="0"/>
    <xf numFmtId="0" fontId="8" fillId="0" borderId="0"/>
    <xf numFmtId="0" fontId="1" fillId="0" borderId="0"/>
    <xf numFmtId="0" fontId="8" fillId="0" borderId="0"/>
    <xf numFmtId="0" fontId="8" fillId="0" borderId="0"/>
    <xf numFmtId="0" fontId="8" fillId="0" borderId="0"/>
    <xf numFmtId="0" fontId="8" fillId="0" borderId="0">
      <alignment vertical="center"/>
    </xf>
    <xf numFmtId="0" fontId="1" fillId="0" borderId="0"/>
    <xf numFmtId="0" fontId="8" fillId="0" borderId="0"/>
    <xf numFmtId="0" fontId="5" fillId="0" borderId="0"/>
    <xf numFmtId="0" fontId="1" fillId="0" borderId="0"/>
    <xf numFmtId="0" fontId="8" fillId="0" borderId="0"/>
    <xf numFmtId="0" fontId="1" fillId="0" borderId="0"/>
    <xf numFmtId="0" fontId="8" fillId="0" borderId="0"/>
    <xf numFmtId="0" fontId="81" fillId="0" borderId="0"/>
    <xf numFmtId="0" fontId="1" fillId="0" borderId="0"/>
    <xf numFmtId="0" fontId="8" fillId="0" borderId="0"/>
    <xf numFmtId="0" fontId="1" fillId="0" borderId="0"/>
    <xf numFmtId="0" fontId="8" fillId="0" borderId="0"/>
    <xf numFmtId="0" fontId="1" fillId="0" borderId="0"/>
    <xf numFmtId="0" fontId="8" fillId="0" borderId="0"/>
    <xf numFmtId="0" fontId="1" fillId="0" borderId="0"/>
    <xf numFmtId="0" fontId="8" fillId="0" borderId="0"/>
    <xf numFmtId="0" fontId="8" fillId="0" borderId="0"/>
    <xf numFmtId="0" fontId="1" fillId="0" borderId="0"/>
    <xf numFmtId="0" fontId="1" fillId="0" borderId="0"/>
    <xf numFmtId="0" fontId="98" fillId="0" borderId="0"/>
    <xf numFmtId="0" fontId="98" fillId="0" borderId="0"/>
    <xf numFmtId="0" fontId="8" fillId="0" borderId="0"/>
    <xf numFmtId="0" fontId="5" fillId="0" borderId="0"/>
    <xf numFmtId="0" fontId="1" fillId="0" borderId="0"/>
    <xf numFmtId="0" fontId="22" fillId="0" borderId="0"/>
    <xf numFmtId="0" fontId="22" fillId="0" borderId="0"/>
    <xf numFmtId="0" fontId="5" fillId="0" borderId="0"/>
    <xf numFmtId="0" fontId="5" fillId="0" borderId="0"/>
    <xf numFmtId="0" fontId="1" fillId="0" borderId="0"/>
    <xf numFmtId="0" fontId="98" fillId="0" borderId="0"/>
    <xf numFmtId="0" fontId="5" fillId="0" borderId="0"/>
    <xf numFmtId="0" fontId="8" fillId="0" borderId="0"/>
    <xf numFmtId="0" fontId="55" fillId="0" borderId="0"/>
    <xf numFmtId="0" fontId="5" fillId="8" borderId="150" applyNumberFormat="0" applyFont="0" applyAlignment="0" applyProtection="0"/>
    <xf numFmtId="0" fontId="5" fillId="8" borderId="150" applyNumberFormat="0" applyFont="0" applyAlignment="0" applyProtection="0"/>
    <xf numFmtId="0" fontId="5" fillId="8" borderId="150" applyNumberFormat="0" applyFont="0" applyAlignment="0" applyProtection="0"/>
    <xf numFmtId="0" fontId="5" fillId="8" borderId="150" applyNumberFormat="0" applyFont="0" applyAlignment="0" applyProtection="0"/>
    <xf numFmtId="0" fontId="5" fillId="8" borderId="150" applyNumberFormat="0" applyFont="0" applyAlignment="0" applyProtection="0"/>
    <xf numFmtId="0" fontId="5" fillId="8" borderId="150" applyNumberFormat="0" applyFont="0" applyAlignment="0" applyProtection="0"/>
    <xf numFmtId="0" fontId="5" fillId="8" borderId="150" applyNumberFormat="0" applyFont="0" applyAlignment="0" applyProtection="0"/>
    <xf numFmtId="0" fontId="5" fillId="8" borderId="150" applyNumberFormat="0" applyFont="0" applyAlignment="0" applyProtection="0"/>
    <xf numFmtId="0" fontId="5" fillId="8" borderId="150" applyNumberFormat="0" applyFont="0" applyAlignment="0" applyProtection="0"/>
    <xf numFmtId="0" fontId="5" fillId="8" borderId="150" applyNumberFormat="0" applyFont="0" applyAlignment="0" applyProtection="0"/>
    <xf numFmtId="0" fontId="5" fillId="8" borderId="150" applyNumberFormat="0" applyFont="0" applyAlignment="0" applyProtection="0"/>
    <xf numFmtId="0" fontId="5" fillId="8" borderId="150" applyNumberFormat="0" applyFont="0" applyAlignment="0" applyProtection="0"/>
    <xf numFmtId="0" fontId="5" fillId="8" borderId="150" applyNumberFormat="0" applyFont="0" applyAlignment="0" applyProtection="0"/>
    <xf numFmtId="0" fontId="5" fillId="8" borderId="150" applyNumberFormat="0" applyFont="0" applyAlignment="0" applyProtection="0"/>
    <xf numFmtId="0" fontId="5" fillId="8" borderId="150" applyNumberFormat="0" applyFont="0" applyAlignment="0" applyProtection="0"/>
    <xf numFmtId="0" fontId="5" fillId="8" borderId="150" applyNumberFormat="0" applyFont="0" applyAlignment="0" applyProtection="0"/>
    <xf numFmtId="0" fontId="5" fillId="8" borderId="150" applyNumberFormat="0" applyFont="0" applyAlignment="0" applyProtection="0"/>
    <xf numFmtId="0" fontId="5" fillId="8" borderId="150" applyNumberFormat="0" applyFont="0" applyAlignment="0" applyProtection="0"/>
    <xf numFmtId="0" fontId="5" fillId="8" borderId="150" applyNumberFormat="0" applyFont="0" applyAlignment="0" applyProtection="0"/>
    <xf numFmtId="0" fontId="5" fillId="8" borderId="150" applyNumberFormat="0" applyFont="0" applyAlignment="0" applyProtection="0"/>
    <xf numFmtId="0" fontId="5" fillId="8" borderId="150" applyNumberFormat="0" applyFont="0" applyAlignment="0" applyProtection="0"/>
    <xf numFmtId="0" fontId="5" fillId="8" borderId="150" applyNumberFormat="0" applyFont="0" applyAlignment="0" applyProtection="0"/>
    <xf numFmtId="0" fontId="5" fillId="8" borderId="150" applyNumberFormat="0" applyFont="0" applyAlignment="0" applyProtection="0"/>
    <xf numFmtId="0" fontId="5" fillId="8" borderId="150" applyNumberFormat="0" applyFont="0" applyAlignment="0" applyProtection="0"/>
    <xf numFmtId="0" fontId="5" fillId="8" borderId="150" applyNumberFormat="0" applyFont="0" applyAlignment="0" applyProtection="0"/>
    <xf numFmtId="0" fontId="5" fillId="8" borderId="150" applyNumberFormat="0" applyFont="0" applyAlignment="0" applyProtection="0"/>
    <xf numFmtId="0" fontId="5" fillId="8" borderId="150" applyNumberFormat="0" applyFont="0" applyAlignment="0" applyProtection="0"/>
    <xf numFmtId="0" fontId="5" fillId="8" borderId="150" applyNumberFormat="0" applyFont="0" applyAlignment="0" applyProtection="0"/>
    <xf numFmtId="0" fontId="5" fillId="8" borderId="150" applyNumberFormat="0" applyFont="0" applyAlignment="0" applyProtection="0"/>
    <xf numFmtId="0" fontId="5" fillId="8" borderId="150" applyNumberFormat="0" applyFont="0" applyAlignment="0" applyProtection="0"/>
    <xf numFmtId="0" fontId="5" fillId="8" borderId="150" applyNumberFormat="0" applyFont="0" applyAlignment="0" applyProtection="0"/>
    <xf numFmtId="0" fontId="5" fillId="8" borderId="150" applyNumberFormat="0" applyFont="0" applyAlignment="0" applyProtection="0"/>
    <xf numFmtId="0" fontId="5" fillId="8" borderId="150" applyNumberFormat="0" applyFont="0" applyAlignment="0" applyProtection="0"/>
    <xf numFmtId="0" fontId="5" fillId="8" borderId="150" applyNumberFormat="0" applyFont="0" applyAlignment="0" applyProtection="0"/>
    <xf numFmtId="0" fontId="5" fillId="8" borderId="150" applyNumberFormat="0" applyFont="0" applyAlignment="0" applyProtection="0"/>
    <xf numFmtId="0" fontId="5" fillId="8" borderId="150" applyNumberFormat="0" applyFont="0" applyAlignment="0" applyProtection="0"/>
    <xf numFmtId="0" fontId="5" fillId="8" borderId="150" applyNumberFormat="0" applyFont="0" applyAlignment="0" applyProtection="0"/>
    <xf numFmtId="0" fontId="5" fillId="8" borderId="150" applyNumberFormat="0" applyFont="0" applyAlignment="0" applyProtection="0"/>
    <xf numFmtId="0" fontId="5" fillId="8" borderId="150" applyNumberFormat="0" applyFont="0" applyAlignment="0" applyProtection="0"/>
    <xf numFmtId="0" fontId="5" fillId="8" borderId="150" applyNumberFormat="0" applyFont="0" applyAlignment="0" applyProtection="0"/>
    <xf numFmtId="0" fontId="5" fillId="8" borderId="150" applyNumberFormat="0" applyFont="0" applyAlignment="0" applyProtection="0"/>
    <xf numFmtId="0" fontId="5" fillId="8" borderId="150" applyNumberFormat="0" applyFont="0" applyAlignment="0" applyProtection="0"/>
    <xf numFmtId="0" fontId="5" fillId="8" borderId="150" applyNumberFormat="0" applyFont="0" applyAlignment="0" applyProtection="0"/>
    <xf numFmtId="0" fontId="5" fillId="8" borderId="150" applyNumberFormat="0" applyFont="0" applyAlignment="0" applyProtection="0"/>
    <xf numFmtId="0" fontId="5" fillId="8" borderId="150" applyNumberFormat="0" applyFont="0" applyAlignment="0" applyProtection="0"/>
    <xf numFmtId="0" fontId="5" fillId="8" borderId="150" applyNumberFormat="0" applyFont="0" applyAlignment="0" applyProtection="0"/>
    <xf numFmtId="0" fontId="5" fillId="8" borderId="150" applyNumberFormat="0" applyFont="0" applyAlignment="0" applyProtection="0"/>
    <xf numFmtId="0" fontId="5" fillId="8" borderId="150" applyNumberFormat="0" applyFont="0" applyAlignment="0" applyProtection="0"/>
    <xf numFmtId="0" fontId="5" fillId="8" borderId="150" applyNumberFormat="0" applyFont="0" applyAlignment="0" applyProtection="0"/>
    <xf numFmtId="0" fontId="5" fillId="8" borderId="150" applyNumberFormat="0" applyFont="0" applyAlignment="0" applyProtection="0"/>
    <xf numFmtId="0" fontId="5" fillId="8" borderId="150" applyNumberFormat="0" applyFont="0" applyAlignment="0" applyProtection="0"/>
    <xf numFmtId="0" fontId="5" fillId="8" borderId="150" applyNumberFormat="0" applyFont="0" applyAlignment="0" applyProtection="0"/>
    <xf numFmtId="0" fontId="5" fillId="8" borderId="150" applyNumberFormat="0" applyFont="0" applyAlignment="0" applyProtection="0"/>
    <xf numFmtId="0" fontId="5" fillId="8" borderId="150" applyNumberFormat="0" applyFont="0" applyAlignment="0" applyProtection="0"/>
    <xf numFmtId="0" fontId="5" fillId="8" borderId="150" applyNumberFormat="0" applyFont="0" applyAlignment="0" applyProtection="0"/>
    <xf numFmtId="0" fontId="5" fillId="8" borderId="150" applyNumberFormat="0" applyFont="0" applyAlignment="0" applyProtection="0"/>
    <xf numFmtId="0" fontId="5" fillId="8" borderId="150" applyNumberFormat="0" applyFont="0" applyAlignment="0" applyProtection="0"/>
    <xf numFmtId="0" fontId="5" fillId="8" borderId="150" applyNumberFormat="0" applyFont="0" applyAlignment="0" applyProtection="0"/>
    <xf numFmtId="0" fontId="5" fillId="8" borderId="150" applyNumberFormat="0" applyFont="0" applyAlignment="0" applyProtection="0"/>
    <xf numFmtId="0" fontId="5" fillId="8" borderId="150" applyNumberFormat="0" applyFont="0" applyAlignment="0" applyProtection="0"/>
    <xf numFmtId="0" fontId="5" fillId="8" borderId="150" applyNumberFormat="0" applyFont="0" applyAlignment="0" applyProtection="0"/>
    <xf numFmtId="0" fontId="5" fillId="8" borderId="150" applyNumberFormat="0" applyFont="0" applyAlignment="0" applyProtection="0"/>
    <xf numFmtId="0" fontId="5" fillId="8" borderId="150" applyNumberFormat="0" applyFont="0" applyAlignment="0" applyProtection="0"/>
    <xf numFmtId="0" fontId="5" fillId="8" borderId="150" applyNumberFormat="0" applyFont="0" applyAlignment="0" applyProtection="0"/>
    <xf numFmtId="0" fontId="5" fillId="8" borderId="150" applyNumberFormat="0" applyFont="0" applyAlignment="0" applyProtection="0"/>
    <xf numFmtId="0" fontId="5" fillId="8" borderId="150" applyNumberFormat="0" applyFont="0" applyAlignment="0" applyProtection="0"/>
    <xf numFmtId="0" fontId="5" fillId="8" borderId="150" applyNumberFormat="0" applyFont="0" applyAlignment="0" applyProtection="0"/>
    <xf numFmtId="0" fontId="5" fillId="8" borderId="150" applyNumberFormat="0" applyFont="0" applyAlignment="0" applyProtection="0"/>
    <xf numFmtId="0" fontId="5" fillId="8" borderId="150" applyNumberFormat="0" applyFont="0" applyAlignment="0" applyProtection="0"/>
    <xf numFmtId="0" fontId="5" fillId="8" borderId="150" applyNumberFormat="0" applyFont="0" applyAlignment="0" applyProtection="0"/>
    <xf numFmtId="0" fontId="5" fillId="8" borderId="150" applyNumberFormat="0" applyFont="0" applyAlignment="0" applyProtection="0"/>
    <xf numFmtId="0" fontId="5" fillId="8" borderId="150" applyNumberFormat="0" applyFont="0" applyAlignment="0" applyProtection="0"/>
    <xf numFmtId="0" fontId="5" fillId="8" borderId="150" applyNumberFormat="0" applyFont="0" applyAlignment="0" applyProtection="0"/>
    <xf numFmtId="0" fontId="5" fillId="8" borderId="150" applyNumberFormat="0" applyFont="0" applyAlignment="0" applyProtection="0"/>
    <xf numFmtId="0" fontId="5" fillId="8" borderId="150" applyNumberFormat="0" applyFont="0" applyAlignment="0" applyProtection="0"/>
    <xf numFmtId="0" fontId="5" fillId="8" borderId="150" applyNumberFormat="0" applyFont="0" applyAlignment="0" applyProtection="0"/>
    <xf numFmtId="0" fontId="5" fillId="8" borderId="150" applyNumberFormat="0" applyFont="0" applyAlignment="0" applyProtection="0"/>
    <xf numFmtId="0" fontId="5" fillId="8" borderId="150" applyNumberFormat="0" applyFont="0" applyAlignment="0" applyProtection="0"/>
    <xf numFmtId="0" fontId="5" fillId="8" borderId="150" applyNumberFormat="0" applyFont="0" applyAlignment="0" applyProtection="0"/>
    <xf numFmtId="0" fontId="5" fillId="8" borderId="150" applyNumberFormat="0" applyFont="0" applyAlignment="0" applyProtection="0"/>
    <xf numFmtId="0" fontId="5" fillId="8" borderId="150" applyNumberFormat="0" applyFont="0" applyAlignment="0" applyProtection="0"/>
    <xf numFmtId="0" fontId="5" fillId="8" borderId="150" applyNumberFormat="0" applyFont="0" applyAlignment="0" applyProtection="0"/>
    <xf numFmtId="0" fontId="5" fillId="8" borderId="150" applyNumberFormat="0" applyFont="0" applyAlignment="0" applyProtection="0"/>
    <xf numFmtId="0" fontId="5" fillId="8" borderId="150" applyNumberFormat="0" applyFont="0" applyAlignment="0" applyProtection="0"/>
    <xf numFmtId="0" fontId="5" fillId="8" borderId="150" applyNumberFormat="0" applyFont="0" applyAlignment="0" applyProtection="0"/>
    <xf numFmtId="0" fontId="5" fillId="8" borderId="150" applyNumberFormat="0" applyFont="0" applyAlignment="0" applyProtection="0"/>
    <xf numFmtId="0" fontId="5" fillId="8" borderId="150" applyNumberFormat="0" applyFont="0" applyAlignment="0" applyProtection="0"/>
    <xf numFmtId="0" fontId="5" fillId="8" borderId="150" applyNumberFormat="0" applyFont="0" applyAlignment="0" applyProtection="0"/>
    <xf numFmtId="0" fontId="5" fillId="8" borderId="150" applyNumberFormat="0" applyFont="0" applyAlignment="0" applyProtection="0"/>
    <xf numFmtId="0" fontId="5" fillId="8" borderId="150" applyNumberFormat="0" applyFont="0" applyAlignment="0" applyProtection="0"/>
    <xf numFmtId="0" fontId="5" fillId="8" borderId="150" applyNumberFormat="0" applyFont="0" applyAlignment="0" applyProtection="0"/>
    <xf numFmtId="0" fontId="5" fillId="8" borderId="150" applyNumberFormat="0" applyFont="0" applyAlignment="0" applyProtection="0"/>
    <xf numFmtId="0" fontId="5" fillId="8" borderId="150" applyNumberFormat="0" applyFont="0" applyAlignment="0" applyProtection="0"/>
    <xf numFmtId="0" fontId="5" fillId="8" borderId="150" applyNumberFormat="0" applyFont="0" applyAlignment="0" applyProtection="0"/>
    <xf numFmtId="0" fontId="5" fillId="8" borderId="150" applyNumberFormat="0" applyFont="0" applyAlignment="0" applyProtection="0"/>
    <xf numFmtId="0" fontId="5" fillId="8" borderId="150" applyNumberFormat="0" applyFont="0" applyAlignment="0" applyProtection="0"/>
    <xf numFmtId="0" fontId="5" fillId="8" borderId="150" applyNumberFormat="0" applyFont="0" applyAlignment="0" applyProtection="0"/>
    <xf numFmtId="0" fontId="5" fillId="8" borderId="150" applyNumberFormat="0" applyFont="0" applyAlignment="0" applyProtection="0"/>
    <xf numFmtId="0" fontId="5" fillId="8" borderId="150" applyNumberFormat="0" applyFont="0" applyAlignment="0" applyProtection="0"/>
    <xf numFmtId="201" fontId="13" fillId="0" borderId="0" applyFont="0">
      <protection locked="0"/>
    </xf>
    <xf numFmtId="201" fontId="13" fillId="0" borderId="0" applyFont="0">
      <protection locked="0"/>
    </xf>
    <xf numFmtId="201" fontId="13" fillId="0" borderId="0" applyFont="0">
      <protection locked="0"/>
    </xf>
    <xf numFmtId="201" fontId="13" fillId="0" borderId="0" applyFont="0">
      <protection locked="0"/>
    </xf>
    <xf numFmtId="201" fontId="13" fillId="0" borderId="0" applyFont="0">
      <protection locked="0"/>
    </xf>
    <xf numFmtId="201" fontId="13" fillId="0" borderId="0" applyFont="0">
      <protection locked="0"/>
    </xf>
    <xf numFmtId="0" fontId="45" fillId="7" borderId="152" applyNumberFormat="0" applyAlignment="0" applyProtection="0"/>
    <xf numFmtId="0" fontId="45" fillId="7" borderId="152" applyNumberFormat="0" applyAlignment="0" applyProtection="0"/>
    <xf numFmtId="0" fontId="45" fillId="7" borderId="152" applyNumberFormat="0" applyAlignment="0" applyProtection="0"/>
    <xf numFmtId="0" fontId="45" fillId="7" borderId="152" applyNumberFormat="0" applyAlignment="0" applyProtection="0"/>
    <xf numFmtId="0" fontId="45" fillId="7" borderId="152" applyNumberFormat="0" applyAlignment="0" applyProtection="0"/>
    <xf numFmtId="0" fontId="45" fillId="7" borderId="152" applyNumberFormat="0" applyAlignment="0" applyProtection="0"/>
    <xf numFmtId="0" fontId="45" fillId="7" borderId="152" applyNumberFormat="0" applyAlignment="0" applyProtection="0"/>
    <xf numFmtId="0" fontId="45" fillId="7" borderId="152" applyNumberFormat="0" applyAlignment="0" applyProtection="0"/>
    <xf numFmtId="0" fontId="45" fillId="7" borderId="152" applyNumberFormat="0" applyAlignment="0" applyProtection="0"/>
    <xf numFmtId="0" fontId="45" fillId="7" borderId="152" applyNumberFormat="0" applyAlignment="0" applyProtection="0"/>
    <xf numFmtId="0" fontId="45" fillId="7" borderId="152" applyNumberFormat="0" applyAlignment="0" applyProtection="0"/>
    <xf numFmtId="0" fontId="45" fillId="7" borderId="152" applyNumberFormat="0" applyAlignment="0" applyProtection="0"/>
    <xf numFmtId="0" fontId="45" fillId="7" borderId="152" applyNumberFormat="0" applyAlignment="0" applyProtection="0"/>
    <xf numFmtId="0" fontId="45" fillId="7" borderId="152" applyNumberFormat="0" applyAlignment="0" applyProtection="0"/>
    <xf numFmtId="0" fontId="45" fillId="7" borderId="152" applyNumberFormat="0" applyAlignment="0" applyProtection="0"/>
    <xf numFmtId="0" fontId="45" fillId="7" borderId="152" applyNumberFormat="0" applyAlignment="0" applyProtection="0"/>
    <xf numFmtId="0" fontId="45" fillId="7" borderId="152" applyNumberFormat="0" applyAlignment="0" applyProtection="0"/>
    <xf numFmtId="0" fontId="45" fillId="7" borderId="152" applyNumberFormat="0" applyAlignment="0" applyProtection="0"/>
    <xf numFmtId="0" fontId="45" fillId="7" borderId="152" applyNumberFormat="0" applyAlignment="0" applyProtection="0"/>
    <xf numFmtId="0" fontId="45" fillId="7" borderId="152" applyNumberFormat="0" applyAlignment="0" applyProtection="0"/>
    <xf numFmtId="0" fontId="45" fillId="7" borderId="152" applyNumberFormat="0" applyAlignment="0" applyProtection="0"/>
    <xf numFmtId="0" fontId="45" fillId="7" borderId="152" applyNumberFormat="0" applyAlignment="0" applyProtection="0"/>
    <xf numFmtId="0" fontId="45" fillId="7" borderId="152" applyNumberFormat="0" applyAlignment="0" applyProtection="0"/>
    <xf numFmtId="0" fontId="45" fillId="7" borderId="152" applyNumberFormat="0" applyAlignment="0" applyProtection="0"/>
    <xf numFmtId="0" fontId="45" fillId="7" borderId="152" applyNumberFormat="0" applyAlignment="0" applyProtection="0"/>
    <xf numFmtId="0" fontId="45" fillId="7" borderId="152" applyNumberFormat="0" applyAlignment="0" applyProtection="0"/>
    <xf numFmtId="0" fontId="45" fillId="7" borderId="152" applyNumberFormat="0" applyAlignment="0" applyProtection="0"/>
    <xf numFmtId="0" fontId="45" fillId="7" borderId="152" applyNumberFormat="0" applyAlignment="0" applyProtection="0"/>
    <xf numFmtId="0" fontId="45" fillId="7" borderId="152" applyNumberFormat="0" applyAlignment="0" applyProtection="0"/>
    <xf numFmtId="0" fontId="45" fillId="7" borderId="152" applyNumberFormat="0" applyAlignment="0" applyProtection="0"/>
    <xf numFmtId="0" fontId="45" fillId="7" borderId="152" applyNumberFormat="0" applyAlignment="0" applyProtection="0"/>
    <xf numFmtId="0" fontId="45" fillId="7" borderId="152" applyNumberFormat="0" applyAlignment="0" applyProtection="0"/>
    <xf numFmtId="0" fontId="45" fillId="7" borderId="152" applyNumberFormat="0" applyAlignment="0" applyProtection="0"/>
    <xf numFmtId="0" fontId="45" fillId="7" borderId="152" applyNumberFormat="0" applyAlignment="0" applyProtection="0"/>
    <xf numFmtId="0" fontId="45" fillId="7" borderId="152" applyNumberFormat="0" applyAlignment="0" applyProtection="0"/>
    <xf numFmtId="0" fontId="45" fillId="7" borderId="152" applyNumberFormat="0" applyAlignment="0" applyProtection="0"/>
    <xf numFmtId="0" fontId="45" fillId="7" borderId="152" applyNumberFormat="0" applyAlignment="0" applyProtection="0"/>
    <xf numFmtId="0" fontId="45" fillId="7" borderId="152" applyNumberFormat="0" applyAlignment="0" applyProtection="0"/>
    <xf numFmtId="0" fontId="45" fillId="7" borderId="152" applyNumberFormat="0" applyAlignment="0" applyProtection="0"/>
    <xf numFmtId="0" fontId="45" fillId="7" borderId="152" applyNumberFormat="0" applyAlignment="0" applyProtection="0"/>
    <xf numFmtId="0" fontId="45" fillId="7" borderId="152" applyNumberFormat="0" applyAlignment="0" applyProtection="0"/>
    <xf numFmtId="0" fontId="45" fillId="7" borderId="152" applyNumberFormat="0" applyAlignment="0" applyProtection="0"/>
    <xf numFmtId="0" fontId="45" fillId="7" borderId="152" applyNumberFormat="0" applyAlignment="0" applyProtection="0"/>
    <xf numFmtId="0" fontId="45" fillId="7" borderId="152" applyNumberFormat="0" applyAlignment="0" applyProtection="0"/>
    <xf numFmtId="0" fontId="45" fillId="7" borderId="152" applyNumberFormat="0" applyAlignment="0" applyProtection="0"/>
    <xf numFmtId="0" fontId="45" fillId="7" borderId="152" applyNumberFormat="0" applyAlignment="0" applyProtection="0"/>
    <xf numFmtId="0" fontId="45" fillId="7" borderId="152" applyNumberFormat="0" applyAlignment="0" applyProtection="0"/>
    <xf numFmtId="0" fontId="45" fillId="7" borderId="152" applyNumberFormat="0" applyAlignment="0" applyProtection="0"/>
    <xf numFmtId="0" fontId="45" fillId="7" borderId="152" applyNumberFormat="0" applyAlignment="0" applyProtection="0"/>
    <xf numFmtId="0" fontId="45" fillId="7" borderId="152" applyNumberFormat="0" applyAlignment="0" applyProtection="0"/>
    <xf numFmtId="0" fontId="45" fillId="7" borderId="152" applyNumberFormat="0" applyAlignment="0" applyProtection="0"/>
    <xf numFmtId="0" fontId="45" fillId="7" borderId="152" applyNumberFormat="0" applyAlignment="0" applyProtection="0"/>
    <xf numFmtId="0" fontId="45" fillId="7" borderId="152" applyNumberFormat="0" applyAlignment="0" applyProtection="0"/>
    <xf numFmtId="0" fontId="45" fillId="7" borderId="152" applyNumberFormat="0" applyAlignment="0" applyProtection="0"/>
    <xf numFmtId="0" fontId="45" fillId="7" borderId="152" applyNumberFormat="0" applyAlignment="0" applyProtection="0"/>
    <xf numFmtId="0" fontId="45" fillId="7" borderId="152" applyNumberFormat="0" applyAlignment="0" applyProtection="0"/>
    <xf numFmtId="0" fontId="45" fillId="7" borderId="152" applyNumberFormat="0" applyAlignment="0" applyProtection="0"/>
    <xf numFmtId="0" fontId="45" fillId="7" borderId="152" applyNumberFormat="0" applyAlignment="0" applyProtection="0"/>
    <xf numFmtId="0" fontId="45" fillId="7" borderId="152" applyNumberFormat="0" applyAlignment="0" applyProtection="0"/>
    <xf numFmtId="0" fontId="45" fillId="7" borderId="152" applyNumberFormat="0" applyAlignment="0" applyProtection="0"/>
    <xf numFmtId="0" fontId="45" fillId="7" borderId="152" applyNumberFormat="0" applyAlignment="0" applyProtection="0"/>
    <xf numFmtId="0" fontId="45" fillId="7" borderId="152" applyNumberFormat="0" applyAlignment="0" applyProtection="0"/>
    <xf numFmtId="0" fontId="45" fillId="7" borderId="152" applyNumberFormat="0" applyAlignment="0" applyProtection="0"/>
    <xf numFmtId="0" fontId="45" fillId="7" borderId="152" applyNumberFormat="0" applyAlignment="0" applyProtection="0"/>
    <xf numFmtId="0" fontId="45" fillId="7" borderId="152" applyNumberFormat="0" applyAlignment="0" applyProtection="0"/>
    <xf numFmtId="0" fontId="45" fillId="7" borderId="152" applyNumberFormat="0" applyAlignment="0" applyProtection="0"/>
    <xf numFmtId="0" fontId="45" fillId="7" borderId="152" applyNumberFormat="0" applyAlignment="0" applyProtection="0"/>
    <xf numFmtId="0" fontId="45" fillId="7" borderId="152" applyNumberFormat="0" applyAlignment="0" applyProtection="0"/>
    <xf numFmtId="0" fontId="45" fillId="7" borderId="152" applyNumberFormat="0" applyAlignment="0" applyProtection="0"/>
    <xf numFmtId="0" fontId="45" fillId="7" borderId="152" applyNumberFormat="0" applyAlignment="0" applyProtection="0"/>
    <xf numFmtId="0" fontId="45" fillId="7" borderId="152" applyNumberFormat="0" applyAlignment="0" applyProtection="0"/>
    <xf numFmtId="0" fontId="45" fillId="7" borderId="152" applyNumberFormat="0" applyAlignment="0" applyProtection="0"/>
    <xf numFmtId="0" fontId="45" fillId="7" borderId="152" applyNumberFormat="0" applyAlignment="0" applyProtection="0"/>
    <xf numFmtId="0" fontId="45" fillId="7" borderId="152" applyNumberFormat="0" applyAlignment="0" applyProtection="0"/>
    <xf numFmtId="0" fontId="45" fillId="7" borderId="152" applyNumberFormat="0" applyAlignment="0" applyProtection="0"/>
    <xf numFmtId="0" fontId="45" fillId="7" borderId="152" applyNumberFormat="0" applyAlignment="0" applyProtection="0"/>
    <xf numFmtId="0" fontId="45" fillId="7" borderId="152" applyNumberFormat="0" applyAlignment="0" applyProtection="0"/>
    <xf numFmtId="0" fontId="45" fillId="7" borderId="152" applyNumberFormat="0" applyAlignment="0" applyProtection="0"/>
    <xf numFmtId="0" fontId="45" fillId="7" borderId="152" applyNumberFormat="0" applyAlignment="0" applyProtection="0"/>
    <xf numFmtId="0" fontId="45" fillId="7" borderId="152" applyNumberFormat="0" applyAlignment="0" applyProtection="0"/>
    <xf numFmtId="0" fontId="45" fillId="7" borderId="152" applyNumberFormat="0" applyAlignment="0" applyProtection="0"/>
    <xf numFmtId="0" fontId="45" fillId="7" borderId="152" applyNumberFormat="0" applyAlignment="0" applyProtection="0"/>
    <xf numFmtId="0" fontId="45" fillId="7" borderId="152" applyNumberFormat="0" applyAlignment="0" applyProtection="0"/>
    <xf numFmtId="0" fontId="45" fillId="7" borderId="152" applyNumberFormat="0" applyAlignment="0" applyProtection="0"/>
    <xf numFmtId="0" fontId="45" fillId="7" borderId="152" applyNumberFormat="0" applyAlignment="0" applyProtection="0"/>
    <xf numFmtId="0" fontId="45" fillId="7" borderId="152" applyNumberFormat="0" applyAlignment="0" applyProtection="0"/>
    <xf numFmtId="0" fontId="45" fillId="7" borderId="152" applyNumberFormat="0" applyAlignment="0" applyProtection="0"/>
    <xf numFmtId="0" fontId="45" fillId="7" borderId="152" applyNumberFormat="0" applyAlignment="0" applyProtection="0"/>
    <xf numFmtId="0" fontId="45" fillId="7" borderId="152" applyNumberFormat="0" applyAlignment="0" applyProtection="0"/>
    <xf numFmtId="0" fontId="45" fillId="7" borderId="152" applyNumberFormat="0" applyAlignment="0" applyProtection="0"/>
    <xf numFmtId="0" fontId="45" fillId="7" borderId="152" applyNumberFormat="0" applyAlignment="0" applyProtection="0"/>
    <xf numFmtId="0" fontId="45" fillId="7" borderId="152" applyNumberFormat="0" applyAlignment="0" applyProtection="0"/>
    <xf numFmtId="0" fontId="45" fillId="7" borderId="152" applyNumberFormat="0" applyAlignment="0" applyProtection="0"/>
    <xf numFmtId="0" fontId="45" fillId="7" borderId="152" applyNumberFormat="0" applyAlignment="0" applyProtection="0"/>
    <xf numFmtId="0" fontId="45" fillId="7" borderId="152" applyNumberFormat="0" applyAlignment="0" applyProtection="0"/>
    <xf numFmtId="0" fontId="45" fillId="7" borderId="152" applyNumberFormat="0" applyAlignment="0" applyProtection="0"/>
    <xf numFmtId="0" fontId="45" fillId="7" borderId="152" applyNumberFormat="0" applyAlignment="0" applyProtection="0"/>
    <xf numFmtId="0" fontId="45" fillId="7" borderId="152" applyNumberFormat="0" applyAlignment="0" applyProtection="0"/>
    <xf numFmtId="0" fontId="45" fillId="7" borderId="152" applyNumberFormat="0" applyAlignment="0" applyProtection="0"/>
    <xf numFmtId="10" fontId="5" fillId="0" borderId="0" applyFont="0" applyFill="0" applyBorder="0" applyAlignment="0" applyProtection="0"/>
    <xf numFmtId="10" fontId="5" fillId="0" borderId="0" applyFont="0" applyFill="0" applyBorder="0" applyAlignment="0" applyProtection="0"/>
    <xf numFmtId="10" fontId="5" fillId="0" borderId="0" applyFont="0" applyFill="0" applyBorder="0" applyAlignment="0" applyProtection="0"/>
    <xf numFmtId="10" fontId="5" fillId="0" borderId="0" applyFont="0" applyFill="0" applyBorder="0" applyAlignment="0" applyProtection="0"/>
    <xf numFmtId="10" fontId="5" fillId="0" borderId="0" applyFont="0" applyFill="0" applyBorder="0" applyAlignment="0" applyProtection="0"/>
    <xf numFmtId="10"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83" fillId="0" borderId="0" applyFont="0"/>
    <xf numFmtId="40" fontId="17" fillId="0" borderId="0" applyFont="0">
      <protection locked="0"/>
    </xf>
    <xf numFmtId="40" fontId="16" fillId="0" borderId="0" applyFont="0">
      <protection locked="0"/>
    </xf>
    <xf numFmtId="209" fontId="26" fillId="0" borderId="0"/>
    <xf numFmtId="3" fontId="84" fillId="0" borderId="0"/>
    <xf numFmtId="14" fontId="85" fillId="0" borderId="0" applyFill="0" applyBorder="0" applyAlignment="0" applyProtection="0">
      <alignment horizontal="left"/>
    </xf>
    <xf numFmtId="199" fontId="86" fillId="0" borderId="0" applyFont="0">
      <alignment horizontal="left"/>
    </xf>
    <xf numFmtId="0" fontId="87" fillId="0" borderId="0" applyNumberFormat="0" applyFill="0" applyBorder="0" applyAlignment="0" applyProtection="0">
      <alignment vertical="top"/>
      <protection locked="0"/>
    </xf>
    <xf numFmtId="0" fontId="87" fillId="0" borderId="0" applyNumberFormat="0" applyFill="0" applyBorder="0" applyAlignment="0" applyProtection="0">
      <alignment vertical="top"/>
      <protection locked="0"/>
    </xf>
    <xf numFmtId="0" fontId="87" fillId="0" borderId="0" applyNumberFormat="0" applyFill="0" applyBorder="0" applyAlignment="0" applyProtection="0">
      <alignment vertical="top"/>
      <protection locked="0"/>
    </xf>
    <xf numFmtId="0" fontId="87" fillId="0" borderId="0" applyNumberFormat="0" applyFill="0" applyBorder="0" applyAlignment="0" applyProtection="0">
      <alignment vertical="top"/>
      <protection locked="0"/>
    </xf>
    <xf numFmtId="0" fontId="87" fillId="0" borderId="0" applyNumberFormat="0" applyFill="0" applyBorder="0" applyAlignment="0" applyProtection="0">
      <alignment vertical="top"/>
      <protection locked="0"/>
    </xf>
    <xf numFmtId="0" fontId="87" fillId="0" borderId="0" applyNumberFormat="0" applyFill="0" applyBorder="0" applyAlignment="0" applyProtection="0">
      <alignment vertical="top"/>
      <protection locked="0"/>
    </xf>
    <xf numFmtId="0" fontId="87" fillId="0" borderId="0" applyNumberFormat="0" applyFill="0" applyBorder="0" applyAlignment="0" applyProtection="0">
      <alignment vertical="top"/>
      <protection locked="0"/>
    </xf>
    <xf numFmtId="0" fontId="61" fillId="0" borderId="0"/>
    <xf numFmtId="0" fontId="52" fillId="0" borderId="0"/>
    <xf numFmtId="0" fontId="52" fillId="0" borderId="0"/>
    <xf numFmtId="0" fontId="52" fillId="0" borderId="0"/>
    <xf numFmtId="14" fontId="52" fillId="0" borderId="0"/>
    <xf numFmtId="0" fontId="52" fillId="0" borderId="0"/>
    <xf numFmtId="166" fontId="8" fillId="8" borderId="148">
      <alignment horizontal="center" wrapText="1"/>
    </xf>
    <xf numFmtId="166" fontId="8" fillId="8" borderId="148">
      <alignment horizontal="center" wrapText="1"/>
    </xf>
    <xf numFmtId="0" fontId="79" fillId="0" borderId="0"/>
    <xf numFmtId="0" fontId="88" fillId="0" borderId="0" applyNumberFormat="0" applyProtection="0">
      <alignment wrapText="1"/>
      <protection locked="0"/>
    </xf>
    <xf numFmtId="199" fontId="89" fillId="0" borderId="160">
      <alignment vertical="center"/>
    </xf>
    <xf numFmtId="199" fontId="17" fillId="0" borderId="0" applyFont="0">
      <protection locked="0"/>
    </xf>
    <xf numFmtId="199" fontId="17" fillId="0" borderId="0" applyFill="0" applyProtection="0">
      <protection locked="0"/>
    </xf>
    <xf numFmtId="196" fontId="90" fillId="39" borderId="0" applyAlignment="0">
      <alignment horizontal="left" vertical="top"/>
    </xf>
    <xf numFmtId="40" fontId="57" fillId="0" borderId="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196" fontId="92" fillId="0" borderId="161" applyFill="0" applyProtection="0">
      <alignment horizontal="center"/>
    </xf>
    <xf numFmtId="0" fontId="47" fillId="0" borderId="162" applyNumberFormat="0" applyFill="0" applyAlignment="0" applyProtection="0"/>
    <xf numFmtId="0" fontId="47" fillId="0" borderId="162" applyNumberFormat="0" applyFill="0" applyAlignment="0" applyProtection="0"/>
    <xf numFmtId="0" fontId="47" fillId="0" borderId="162" applyNumberFormat="0" applyFill="0" applyAlignment="0" applyProtection="0"/>
    <xf numFmtId="0" fontId="47" fillId="0" borderId="162" applyNumberFormat="0" applyFill="0" applyAlignment="0" applyProtection="0"/>
    <xf numFmtId="0" fontId="47" fillId="0" borderId="162" applyNumberFormat="0" applyFill="0" applyAlignment="0" applyProtection="0"/>
    <xf numFmtId="0" fontId="47" fillId="0" borderId="162" applyNumberFormat="0" applyFill="0" applyAlignment="0" applyProtection="0"/>
    <xf numFmtId="0" fontId="47" fillId="0" borderId="162" applyNumberFormat="0" applyFill="0" applyAlignment="0" applyProtection="0"/>
    <xf numFmtId="0" fontId="47" fillId="0" borderId="162" applyNumberFormat="0" applyFill="0" applyAlignment="0" applyProtection="0"/>
    <xf numFmtId="0" fontId="47" fillId="0" borderId="162" applyNumberFormat="0" applyFill="0" applyAlignment="0" applyProtection="0"/>
    <xf numFmtId="0" fontId="47" fillId="0" borderId="162" applyNumberFormat="0" applyFill="0" applyAlignment="0" applyProtection="0"/>
    <xf numFmtId="0" fontId="47" fillId="0" borderId="162" applyNumberFormat="0" applyFill="0" applyAlignment="0" applyProtection="0"/>
    <xf numFmtId="0" fontId="47" fillId="0" borderId="162" applyNumberFormat="0" applyFill="0" applyAlignment="0" applyProtection="0"/>
    <xf numFmtId="0" fontId="47" fillId="0" borderId="162" applyNumberFormat="0" applyFill="0" applyAlignment="0" applyProtection="0"/>
    <xf numFmtId="0" fontId="47" fillId="0" borderId="162" applyNumberFormat="0" applyFill="0" applyAlignment="0" applyProtection="0"/>
    <xf numFmtId="0" fontId="47" fillId="0" borderId="162" applyNumberFormat="0" applyFill="0" applyAlignment="0" applyProtection="0"/>
    <xf numFmtId="0" fontId="47" fillId="0" borderId="162" applyNumberFormat="0" applyFill="0" applyAlignment="0" applyProtection="0"/>
    <xf numFmtId="0" fontId="47" fillId="0" borderId="162" applyNumberFormat="0" applyFill="0" applyAlignment="0" applyProtection="0"/>
    <xf numFmtId="0" fontId="47" fillId="0" borderId="162" applyNumberFormat="0" applyFill="0" applyAlignment="0" applyProtection="0"/>
    <xf numFmtId="0" fontId="47" fillId="0" borderId="162" applyNumberFormat="0" applyFill="0" applyAlignment="0" applyProtection="0"/>
    <xf numFmtId="0" fontId="47" fillId="0" borderId="162" applyNumberFormat="0" applyFill="0" applyAlignment="0" applyProtection="0"/>
    <xf numFmtId="0" fontId="47" fillId="0" borderId="162" applyNumberFormat="0" applyFill="0" applyAlignment="0" applyProtection="0"/>
    <xf numFmtId="0" fontId="47" fillId="0" borderId="162" applyNumberFormat="0" applyFill="0" applyAlignment="0" applyProtection="0"/>
    <xf numFmtId="0" fontId="47" fillId="0" borderId="162" applyNumberFormat="0" applyFill="0" applyAlignment="0" applyProtection="0"/>
    <xf numFmtId="0" fontId="47" fillId="0" borderId="162" applyNumberFormat="0" applyFill="0" applyAlignment="0" applyProtection="0"/>
    <xf numFmtId="0" fontId="47" fillId="0" borderId="162" applyNumberFormat="0" applyFill="0" applyAlignment="0" applyProtection="0"/>
    <xf numFmtId="0" fontId="47" fillId="0" borderId="162" applyNumberFormat="0" applyFill="0" applyAlignment="0" applyProtection="0"/>
    <xf numFmtId="0" fontId="47" fillId="0" borderId="162" applyNumberFormat="0" applyFill="0" applyAlignment="0" applyProtection="0"/>
    <xf numFmtId="0" fontId="47" fillId="0" borderId="162" applyNumberFormat="0" applyFill="0" applyAlignment="0" applyProtection="0"/>
    <xf numFmtId="0" fontId="47" fillId="0" borderId="162" applyNumberFormat="0" applyFill="0" applyAlignment="0" applyProtection="0"/>
    <xf numFmtId="0" fontId="47" fillId="0" borderId="162" applyNumberFormat="0" applyFill="0" applyAlignment="0" applyProtection="0"/>
    <xf numFmtId="0" fontId="47" fillId="0" borderId="162" applyNumberFormat="0" applyFill="0" applyAlignment="0" applyProtection="0"/>
    <xf numFmtId="0" fontId="47" fillId="0" borderId="162" applyNumberFormat="0" applyFill="0" applyAlignment="0" applyProtection="0"/>
    <xf numFmtId="0" fontId="47" fillId="0" borderId="162" applyNumberFormat="0" applyFill="0" applyAlignment="0" applyProtection="0"/>
    <xf numFmtId="0" fontId="47" fillId="0" borderId="162" applyNumberFormat="0" applyFill="0" applyAlignment="0" applyProtection="0"/>
    <xf numFmtId="0" fontId="47" fillId="0" borderId="162" applyNumberFormat="0" applyFill="0" applyAlignment="0" applyProtection="0"/>
    <xf numFmtId="0" fontId="47" fillId="0" borderId="162" applyNumberFormat="0" applyFill="0" applyAlignment="0" applyProtection="0"/>
    <xf numFmtId="0" fontId="47" fillId="0" borderId="162" applyNumberFormat="0" applyFill="0" applyAlignment="0" applyProtection="0"/>
    <xf numFmtId="0" fontId="47" fillId="0" borderId="162" applyNumberFormat="0" applyFill="0" applyAlignment="0" applyProtection="0"/>
    <xf numFmtId="0" fontId="47" fillId="0" borderId="162" applyNumberFormat="0" applyFill="0" applyAlignment="0" applyProtection="0"/>
    <xf numFmtId="0" fontId="47" fillId="0" borderId="162" applyNumberFormat="0" applyFill="0" applyAlignment="0" applyProtection="0"/>
    <xf numFmtId="0" fontId="47" fillId="0" borderId="162" applyNumberFormat="0" applyFill="0" applyAlignment="0" applyProtection="0"/>
    <xf numFmtId="0" fontId="47" fillId="0" borderId="162" applyNumberFormat="0" applyFill="0" applyAlignment="0" applyProtection="0"/>
    <xf numFmtId="0" fontId="47" fillId="0" borderId="162" applyNumberFormat="0" applyFill="0" applyAlignment="0" applyProtection="0"/>
    <xf numFmtId="0" fontId="47" fillId="0" borderId="162" applyNumberFormat="0" applyFill="0" applyAlignment="0" applyProtection="0"/>
    <xf numFmtId="0" fontId="47" fillId="0" borderId="162" applyNumberFormat="0" applyFill="0" applyAlignment="0" applyProtection="0"/>
    <xf numFmtId="0" fontId="47" fillId="0" borderId="162" applyNumberFormat="0" applyFill="0" applyAlignment="0" applyProtection="0"/>
    <xf numFmtId="0" fontId="47" fillId="0" borderId="162" applyNumberFormat="0" applyFill="0" applyAlignment="0" applyProtection="0"/>
    <xf numFmtId="0" fontId="47" fillId="0" borderId="162" applyNumberFormat="0" applyFill="0" applyAlignment="0" applyProtection="0"/>
    <xf numFmtId="0" fontId="47" fillId="0" borderId="162" applyNumberFormat="0" applyFill="0" applyAlignment="0" applyProtection="0"/>
    <xf numFmtId="0" fontId="47" fillId="0" borderId="162" applyNumberFormat="0" applyFill="0" applyAlignment="0" applyProtection="0"/>
    <xf numFmtId="0" fontId="47" fillId="0" borderId="162" applyNumberFormat="0" applyFill="0" applyAlignment="0" applyProtection="0"/>
    <xf numFmtId="0" fontId="47" fillId="0" borderId="162" applyNumberFormat="0" applyFill="0" applyAlignment="0" applyProtection="0"/>
    <xf numFmtId="0" fontId="47" fillId="0" borderId="162" applyNumberFormat="0" applyFill="0" applyAlignment="0" applyProtection="0"/>
    <xf numFmtId="0" fontId="47" fillId="0" borderId="162" applyNumberFormat="0" applyFill="0" applyAlignment="0" applyProtection="0"/>
    <xf numFmtId="0" fontId="47" fillId="0" borderId="162" applyNumberFormat="0" applyFill="0" applyAlignment="0" applyProtection="0"/>
    <xf numFmtId="0" fontId="47" fillId="0" borderId="162" applyNumberFormat="0" applyFill="0" applyAlignment="0" applyProtection="0"/>
    <xf numFmtId="0" fontId="47" fillId="0" borderId="162" applyNumberFormat="0" applyFill="0" applyAlignment="0" applyProtection="0"/>
    <xf numFmtId="0" fontId="47" fillId="0" borderId="162" applyNumberFormat="0" applyFill="0" applyAlignment="0" applyProtection="0"/>
    <xf numFmtId="0" fontId="47" fillId="0" borderId="162" applyNumberFormat="0" applyFill="0" applyAlignment="0" applyProtection="0"/>
    <xf numFmtId="0" fontId="47" fillId="0" borderId="162" applyNumberFormat="0" applyFill="0" applyAlignment="0" applyProtection="0"/>
    <xf numFmtId="0" fontId="47" fillId="0" borderId="162" applyNumberFormat="0" applyFill="0" applyAlignment="0" applyProtection="0"/>
    <xf numFmtId="0" fontId="47" fillId="0" borderId="162" applyNumberFormat="0" applyFill="0" applyAlignment="0" applyProtection="0"/>
    <xf numFmtId="0" fontId="47" fillId="0" borderId="162" applyNumberFormat="0" applyFill="0" applyAlignment="0" applyProtection="0"/>
    <xf numFmtId="0" fontId="47" fillId="0" borderId="162" applyNumberFormat="0" applyFill="0" applyAlignment="0" applyProtection="0"/>
    <xf numFmtId="0" fontId="47" fillId="0" borderId="162" applyNumberFormat="0" applyFill="0" applyAlignment="0" applyProtection="0"/>
    <xf numFmtId="0" fontId="47" fillId="0" borderId="162" applyNumberFormat="0" applyFill="0" applyAlignment="0" applyProtection="0"/>
    <xf numFmtId="0" fontId="47" fillId="0" borderId="162" applyNumberFormat="0" applyFill="0" applyAlignment="0" applyProtection="0"/>
    <xf numFmtId="0" fontId="47" fillId="0" borderId="162" applyNumberFormat="0" applyFill="0" applyAlignment="0" applyProtection="0"/>
    <xf numFmtId="0" fontId="47" fillId="0" borderId="162" applyNumberFormat="0" applyFill="0" applyAlignment="0" applyProtection="0"/>
    <xf numFmtId="0" fontId="47" fillId="0" borderId="162" applyNumberFormat="0" applyFill="0" applyAlignment="0" applyProtection="0"/>
    <xf numFmtId="0" fontId="47" fillId="0" borderId="162" applyNumberFormat="0" applyFill="0" applyAlignment="0" applyProtection="0"/>
    <xf numFmtId="0" fontId="47" fillId="0" borderId="162" applyNumberFormat="0" applyFill="0" applyAlignment="0" applyProtection="0"/>
    <xf numFmtId="0" fontId="47" fillId="0" borderId="162" applyNumberFormat="0" applyFill="0" applyAlignment="0" applyProtection="0"/>
    <xf numFmtId="0" fontId="47" fillId="0" borderId="162" applyNumberFormat="0" applyFill="0" applyAlignment="0" applyProtection="0"/>
    <xf numFmtId="0" fontId="47" fillId="0" borderId="162" applyNumberFormat="0" applyFill="0" applyAlignment="0" applyProtection="0"/>
    <xf numFmtId="0" fontId="47" fillId="0" borderId="162" applyNumberFormat="0" applyFill="0" applyAlignment="0" applyProtection="0"/>
    <xf numFmtId="0" fontId="47" fillId="0" borderId="162" applyNumberFormat="0" applyFill="0" applyAlignment="0" applyProtection="0"/>
    <xf numFmtId="0" fontId="47" fillId="0" borderId="162" applyNumberFormat="0" applyFill="0" applyAlignment="0" applyProtection="0"/>
    <xf numFmtId="0" fontId="47" fillId="0" borderId="162" applyNumberFormat="0" applyFill="0" applyAlignment="0" applyProtection="0"/>
    <xf numFmtId="0" fontId="47" fillId="0" borderId="162" applyNumberFormat="0" applyFill="0" applyAlignment="0" applyProtection="0"/>
    <xf numFmtId="0" fontId="47" fillId="0" borderId="162" applyNumberFormat="0" applyFill="0" applyAlignment="0" applyProtection="0"/>
    <xf numFmtId="0" fontId="47" fillId="0" borderId="162" applyNumberFormat="0" applyFill="0" applyAlignment="0" applyProtection="0"/>
    <xf numFmtId="199" fontId="16" fillId="0" borderId="0"/>
    <xf numFmtId="203" fontId="5" fillId="0" borderId="0" applyFont="0" applyFill="0" applyBorder="0" applyAlignment="0" applyProtection="0"/>
    <xf numFmtId="167" fontId="5" fillId="0" borderId="0" applyFont="0" applyFill="0" applyBorder="0" applyAlignment="0" applyProtection="0"/>
    <xf numFmtId="210" fontId="17" fillId="0" borderId="0" applyFill="0">
      <alignment horizontal="center"/>
    </xf>
    <xf numFmtId="199" fontId="17" fillId="0" borderId="0" applyFont="0">
      <alignment horizontal="center"/>
      <protection locked="0"/>
    </xf>
    <xf numFmtId="208" fontId="78" fillId="0" borderId="148">
      <alignment horizontal="center" vertical="center"/>
    </xf>
    <xf numFmtId="208" fontId="78" fillId="0" borderId="148">
      <alignment horizontal="center" vertical="center"/>
    </xf>
    <xf numFmtId="208" fontId="78" fillId="0" borderId="148">
      <alignment horizontal="center" vertical="center"/>
    </xf>
    <xf numFmtId="211" fontId="5" fillId="0" borderId="0" applyFont="0" applyFill="0" applyBorder="0" applyAlignment="0" applyProtection="0"/>
    <xf numFmtId="212" fontId="5" fillId="0" borderId="0" applyFont="0" applyFill="0" applyBorder="0" applyAlignment="0" applyProtection="0"/>
    <xf numFmtId="213" fontId="5" fillId="0" borderId="0" applyFont="0" applyFill="0" applyBorder="0" applyAlignment="0" applyProtection="0"/>
    <xf numFmtId="214" fontId="5" fillId="0" borderId="0" applyFon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40" fontId="93" fillId="0" borderId="0" applyFont="0" applyFill="0" applyBorder="0" applyAlignment="0" applyProtection="0"/>
    <xf numFmtId="38" fontId="93" fillId="0" borderId="0" applyFont="0" applyFill="0" applyBorder="0" applyAlignment="0" applyProtection="0"/>
    <xf numFmtId="0" fontId="93" fillId="0" borderId="0" applyFont="0" applyFill="0" applyBorder="0" applyAlignment="0" applyProtection="0"/>
    <xf numFmtId="0" fontId="93" fillId="0" borderId="0" applyFont="0" applyFill="0" applyBorder="0" applyAlignment="0" applyProtection="0"/>
    <xf numFmtId="10" fontId="5" fillId="0" borderId="0" applyFont="0" applyFill="0" applyBorder="0" applyAlignment="0" applyProtection="0"/>
    <xf numFmtId="0" fontId="94" fillId="0" borderId="0"/>
    <xf numFmtId="215" fontId="5" fillId="0" borderId="0" applyFont="0" applyFill="0" applyBorder="0" applyAlignment="0" applyProtection="0"/>
    <xf numFmtId="216" fontId="5" fillId="0" borderId="0" applyFont="0" applyFill="0" applyBorder="0" applyAlignment="0" applyProtection="0"/>
    <xf numFmtId="217" fontId="95" fillId="0" borderId="0" applyFont="0" applyFill="0" applyBorder="0" applyAlignment="0" applyProtection="0"/>
    <xf numFmtId="218" fontId="95" fillId="0" borderId="0" applyFont="0" applyFill="0" applyBorder="0" applyAlignment="0" applyProtection="0"/>
    <xf numFmtId="0" fontId="96" fillId="0" borderId="0"/>
    <xf numFmtId="0" fontId="5" fillId="0" borderId="0"/>
    <xf numFmtId="40" fontId="97" fillId="0" borderId="0" applyFont="0" applyFill="0" applyBorder="0" applyAlignment="0" applyProtection="0"/>
    <xf numFmtId="38" fontId="97" fillId="0" borderId="0" applyFont="0" applyFill="0" applyBorder="0" applyAlignment="0" applyProtection="0"/>
    <xf numFmtId="0" fontId="11" fillId="0" borderId="0"/>
    <xf numFmtId="219" fontId="22" fillId="0" borderId="0" applyFont="0" applyFill="0" applyBorder="0" applyAlignment="0" applyProtection="0"/>
    <xf numFmtId="220" fontId="22" fillId="0" borderId="0" applyFont="0" applyFill="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16"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16"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16"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16"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16"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16"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17"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17"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17"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17"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17"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17"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18"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18"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18"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18"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18"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18"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2"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2"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2"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2"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2"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2"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17"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17"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17"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17"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17"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17"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23"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23"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23"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23"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23"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23"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27" borderId="0" applyNumberFormat="0" applyBorder="0" applyAlignment="0" applyProtection="0"/>
    <xf numFmtId="0" fontId="30" fillId="27" borderId="0" applyNumberFormat="0" applyBorder="0" applyAlignment="0" applyProtection="0"/>
    <xf numFmtId="0" fontId="30" fillId="27" borderId="0" applyNumberFormat="0" applyBorder="0" applyAlignment="0" applyProtection="0"/>
    <xf numFmtId="0" fontId="30" fillId="27" borderId="0" applyNumberFormat="0" applyBorder="0" applyAlignment="0" applyProtection="0"/>
    <xf numFmtId="0" fontId="30" fillId="27" borderId="0" applyNumberFormat="0" applyBorder="0" applyAlignment="0" applyProtection="0"/>
    <xf numFmtId="9" fontId="100" fillId="0" borderId="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9" borderId="0" applyNumberFormat="0" applyBorder="0" applyAlignment="0" applyProtection="0"/>
    <xf numFmtId="0" fontId="30" fillId="29" borderId="0" applyNumberFormat="0" applyBorder="0" applyAlignment="0" applyProtection="0"/>
    <xf numFmtId="0" fontId="30" fillId="29" borderId="0" applyNumberFormat="0" applyBorder="0" applyAlignment="0" applyProtection="0"/>
    <xf numFmtId="0" fontId="30" fillId="29" borderId="0" applyNumberFormat="0" applyBorder="0" applyAlignment="0" applyProtection="0"/>
    <xf numFmtId="0" fontId="30" fillId="29"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30" borderId="0" applyNumberFormat="0" applyBorder="0" applyAlignment="0" applyProtection="0"/>
    <xf numFmtId="0" fontId="30" fillId="30" borderId="0" applyNumberFormat="0" applyBorder="0" applyAlignment="0" applyProtection="0"/>
    <xf numFmtId="0" fontId="30" fillId="30" borderId="0" applyNumberFormat="0" applyBorder="0" applyAlignment="0" applyProtection="0"/>
    <xf numFmtId="0" fontId="30" fillId="30" borderId="0" applyNumberFormat="0" applyBorder="0" applyAlignment="0" applyProtection="0"/>
    <xf numFmtId="0" fontId="30" fillId="30"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43" fillId="0" borderId="0"/>
    <xf numFmtId="0" fontId="43" fillId="0" borderId="0"/>
    <xf numFmtId="3" fontId="101" fillId="0" borderId="0"/>
    <xf numFmtId="0" fontId="102" fillId="0" borderId="0" applyNumberFormat="0" applyFill="0" applyBorder="0" applyAlignment="0" applyProtection="0"/>
    <xf numFmtId="183" fontId="103" fillId="0" borderId="164" applyAlignment="0" applyProtection="0"/>
    <xf numFmtId="38" fontId="104" fillId="0" borderId="0" applyFill="0" applyBorder="0" applyAlignment="0" applyProtection="0"/>
    <xf numFmtId="0" fontId="32" fillId="32" borderId="151" applyNumberFormat="0" applyAlignment="0" applyProtection="0"/>
    <xf numFmtId="0" fontId="32" fillId="32" borderId="151" applyNumberFormat="0" applyAlignment="0" applyProtection="0"/>
    <xf numFmtId="0" fontId="32" fillId="32" borderId="151" applyNumberFormat="0" applyAlignment="0" applyProtection="0"/>
    <xf numFmtId="0" fontId="32" fillId="32" borderId="151" applyNumberFormat="0" applyAlignment="0" applyProtection="0"/>
    <xf numFmtId="0" fontId="32" fillId="32" borderId="151" applyNumberFormat="0" applyAlignment="0" applyProtection="0"/>
    <xf numFmtId="0" fontId="32" fillId="32" borderId="151" applyNumberFormat="0" applyAlignment="0" applyProtection="0"/>
    <xf numFmtId="0" fontId="32" fillId="32" borderId="151" applyNumberFormat="0" applyAlignment="0" applyProtection="0"/>
    <xf numFmtId="0" fontId="105" fillId="0" borderId="0"/>
    <xf numFmtId="178" fontId="5" fillId="0" borderId="0" applyFill="0" applyBorder="0" applyAlignment="0" applyProtection="0"/>
    <xf numFmtId="173" fontId="5" fillId="0" borderId="0" applyFill="0" applyBorder="0" applyAlignment="0" applyProtection="0"/>
    <xf numFmtId="43" fontId="5" fillId="0" borderId="0" applyFont="0" applyFill="0" applyBorder="0" applyAlignment="0" applyProtection="0"/>
    <xf numFmtId="166" fontId="5" fillId="0" borderId="0" applyFont="0" applyFill="0" applyBorder="0" applyAlignment="0" applyProtection="0"/>
    <xf numFmtId="43" fontId="5" fillId="0" borderId="0" applyFont="0" applyFill="0" applyBorder="0" applyAlignment="0" applyProtection="0"/>
    <xf numFmtId="166"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6" fontId="5" fillId="0" borderId="0" applyFont="0" applyFill="0" applyBorder="0" applyAlignment="0" applyProtection="0"/>
    <xf numFmtId="43" fontId="5" fillId="0" borderId="0" applyFont="0" applyFill="0" applyBorder="0" applyAlignment="0" applyProtection="0"/>
    <xf numFmtId="166" fontId="5" fillId="0" borderId="0" applyFont="0" applyFill="0" applyBorder="0" applyAlignment="0" applyProtection="0"/>
    <xf numFmtId="43" fontId="5" fillId="0" borderId="0" applyFont="0" applyFill="0" applyBorder="0" applyAlignment="0" applyProtection="0"/>
    <xf numFmtId="166" fontId="5" fillId="0" borderId="0" applyFont="0" applyFill="0" applyBorder="0" applyAlignment="0" applyProtection="0"/>
    <xf numFmtId="43" fontId="5" fillId="0" borderId="0" applyFont="0" applyFill="0" applyBorder="0" applyAlignment="0" applyProtection="0"/>
    <xf numFmtId="166" fontId="5" fillId="0" borderId="0" applyFont="0" applyFill="0" applyBorder="0" applyAlignment="0" applyProtection="0"/>
    <xf numFmtId="43" fontId="5" fillId="0" borderId="0" applyFont="0" applyFill="0" applyBorder="0" applyAlignment="0" applyProtection="0"/>
    <xf numFmtId="166" fontId="5" fillId="0" borderId="0" applyFont="0" applyFill="0" applyBorder="0" applyAlignment="0" applyProtection="0"/>
    <xf numFmtId="43" fontId="5" fillId="0" borderId="0" applyFont="0" applyFill="0" applyBorder="0" applyAlignment="0" applyProtection="0"/>
    <xf numFmtId="166" fontId="5" fillId="0" borderId="0" applyFont="0" applyFill="0" applyBorder="0" applyAlignment="0" applyProtection="0"/>
    <xf numFmtId="43" fontId="5" fillId="0" borderId="0" applyFont="0" applyFill="0" applyBorder="0" applyAlignment="0" applyProtection="0"/>
    <xf numFmtId="166" fontId="5" fillId="0" borderId="0" applyFont="0" applyFill="0" applyBorder="0" applyAlignment="0" applyProtection="0"/>
    <xf numFmtId="221" fontId="5" fillId="0" borderId="0" applyFont="0" applyFill="0" applyBorder="0" applyAlignment="0" applyProtection="0"/>
    <xf numFmtId="43" fontId="5" fillId="0" borderId="0" applyFont="0" applyFill="0" applyBorder="0" applyAlignment="0" applyProtection="0"/>
    <xf numFmtId="0" fontId="22" fillId="0" borderId="0" applyNumberFormat="0" applyFont="0" applyFill="0" applyBorder="0" applyProtection="0"/>
    <xf numFmtId="166" fontId="5" fillId="0" borderId="0" applyFont="0" applyFill="0" applyBorder="0" applyAlignment="0" applyProtection="0"/>
    <xf numFmtId="43" fontId="8" fillId="0" borderId="0" applyFont="0" applyFill="0" applyBorder="0" applyAlignment="0" applyProtection="0"/>
    <xf numFmtId="199" fontId="5" fillId="0" borderId="0" applyFont="0" applyFill="0" applyBorder="0" applyAlignment="0" applyProtection="0"/>
    <xf numFmtId="0" fontId="22" fillId="0" borderId="0" applyNumberFormat="0" applyFont="0" applyFill="0" applyBorder="0" applyProtection="0"/>
    <xf numFmtId="43" fontId="5" fillId="0" borderId="0" applyFont="0" applyFill="0" applyBorder="0" applyAlignment="0" applyProtection="0"/>
    <xf numFmtId="166" fontId="5" fillId="0" borderId="0" applyFont="0" applyFill="0" applyBorder="0" applyAlignment="0" applyProtection="0"/>
    <xf numFmtId="43" fontId="5" fillId="0" borderId="0" applyFont="0" applyFill="0" applyBorder="0" applyAlignment="0" applyProtection="0"/>
    <xf numFmtId="166" fontId="5" fillId="0" borderId="0" applyFont="0" applyFill="0" applyBorder="0" applyAlignment="0" applyProtection="0"/>
    <xf numFmtId="43" fontId="5" fillId="0" borderId="0" applyFont="0" applyFill="0" applyBorder="0" applyAlignment="0" applyProtection="0"/>
    <xf numFmtId="166" fontId="5" fillId="0" borderId="0" applyFont="0" applyFill="0" applyBorder="0" applyAlignment="0" applyProtection="0"/>
    <xf numFmtId="43" fontId="5" fillId="0" borderId="0" applyFont="0" applyFill="0" applyBorder="0" applyAlignment="0" applyProtection="0"/>
    <xf numFmtId="166" fontId="5" fillId="0" borderId="0" applyFont="0" applyFill="0" applyBorder="0" applyAlignment="0" applyProtection="0"/>
    <xf numFmtId="43" fontId="5" fillId="0" borderId="0" applyFont="0" applyFill="0" applyBorder="0" applyAlignment="0" applyProtection="0"/>
    <xf numFmtId="166" fontId="5" fillId="0" borderId="0" applyFont="0" applyFill="0" applyBorder="0" applyAlignment="0" applyProtection="0"/>
    <xf numFmtId="43" fontId="5" fillId="0" borderId="0" applyFont="0" applyFill="0" applyBorder="0" applyAlignment="0" applyProtection="0"/>
    <xf numFmtId="166" fontId="5" fillId="0" borderId="0" applyFont="0" applyFill="0" applyBorder="0" applyAlignment="0" applyProtection="0"/>
    <xf numFmtId="43" fontId="5" fillId="0" borderId="0" applyFont="0" applyFill="0" applyBorder="0" applyAlignment="0" applyProtection="0"/>
    <xf numFmtId="166" fontId="5" fillId="0" borderId="0" applyFont="0" applyFill="0" applyBorder="0" applyAlignment="0" applyProtection="0"/>
    <xf numFmtId="43" fontId="5" fillId="0" borderId="0" applyFont="0" applyFill="0" applyBorder="0" applyAlignment="0" applyProtection="0"/>
    <xf numFmtId="166" fontId="5" fillId="0" borderId="0" applyFont="0" applyFill="0" applyBorder="0" applyAlignment="0" applyProtection="0"/>
    <xf numFmtId="43" fontId="5" fillId="0" borderId="0" applyFont="0" applyFill="0" applyBorder="0" applyAlignment="0" applyProtection="0"/>
    <xf numFmtId="166" fontId="5" fillId="0" borderId="0" applyFont="0" applyFill="0" applyBorder="0" applyAlignment="0" applyProtection="0"/>
    <xf numFmtId="43" fontId="5" fillId="0" borderId="0" applyFont="0" applyFill="0" applyBorder="0" applyAlignment="0" applyProtection="0"/>
    <xf numFmtId="166" fontId="5" fillId="0" borderId="0" applyFont="0" applyFill="0" applyBorder="0" applyAlignment="0" applyProtection="0"/>
    <xf numFmtId="190" fontId="22" fillId="0" borderId="0" applyNumberFormat="0" applyFont="0" applyFill="0" applyBorder="0" applyProtection="0"/>
    <xf numFmtId="190" fontId="22" fillId="0" borderId="0" applyNumberFormat="0" applyFont="0" applyFill="0" applyBorder="0" applyProtection="0"/>
    <xf numFmtId="172" fontId="5" fillId="0" borderId="0" applyFont="0" applyFill="0" applyBorder="0" applyAlignment="0" applyProtection="0"/>
    <xf numFmtId="190" fontId="22" fillId="0" borderId="0" applyNumberFormat="0" applyFont="0" applyFill="0" applyBorder="0" applyProtection="0"/>
    <xf numFmtId="0" fontId="34" fillId="0" borderId="0" applyFont="0" applyFill="0" applyBorder="0" applyAlignment="0" applyProtection="0"/>
    <xf numFmtId="190" fontId="22" fillId="0" borderId="0" applyNumberFormat="0" applyFont="0" applyFill="0" applyBorder="0" applyProtection="0"/>
    <xf numFmtId="43" fontId="5" fillId="0" borderId="0" applyFont="0" applyFill="0" applyBorder="0" applyAlignment="0" applyProtection="0"/>
    <xf numFmtId="166" fontId="5" fillId="0" borderId="0" applyFont="0" applyFill="0" applyBorder="0" applyAlignment="0" applyProtection="0"/>
    <xf numFmtId="43" fontId="5" fillId="0" borderId="0" applyFont="0" applyFill="0" applyBorder="0" applyAlignment="0" applyProtection="0"/>
    <xf numFmtId="166" fontId="5" fillId="0" borderId="0" applyFont="0" applyFill="0" applyBorder="0" applyAlignment="0" applyProtection="0"/>
    <xf numFmtId="43" fontId="5" fillId="0" borderId="0" applyFont="0" applyFill="0" applyBorder="0" applyAlignment="0" applyProtection="0"/>
    <xf numFmtId="166" fontId="5" fillId="0" borderId="0" applyFont="0" applyFill="0" applyBorder="0" applyAlignment="0" applyProtection="0"/>
    <xf numFmtId="43" fontId="5" fillId="0" borderId="0" applyFont="0" applyFill="0" applyBorder="0" applyAlignment="0" applyProtection="0"/>
    <xf numFmtId="166" fontId="5" fillId="0" borderId="0" applyFont="0" applyFill="0" applyBorder="0" applyAlignment="0" applyProtection="0"/>
    <xf numFmtId="190" fontId="22" fillId="0" borderId="0" applyNumberFormat="0" applyFont="0" applyFill="0" applyBorder="0" applyProtection="0"/>
    <xf numFmtId="191" fontId="22" fillId="0" borderId="0" applyNumberFormat="0" applyFont="0" applyFill="0" applyBorder="0" applyProtection="0"/>
    <xf numFmtId="193" fontId="22" fillId="0" borderId="0" applyNumberFormat="0" applyFont="0" applyFill="0" applyBorder="0" applyProtection="0"/>
    <xf numFmtId="193" fontId="22" fillId="0" borderId="0" applyNumberFormat="0" applyFont="0" applyFill="0" applyBorder="0" applyProtection="0"/>
    <xf numFmtId="43" fontId="5" fillId="0" borderId="0" applyFont="0" applyFill="0" applyBorder="0" applyAlignment="0" applyProtection="0"/>
    <xf numFmtId="192" fontId="22" fillId="0" borderId="0" applyNumberFormat="0" applyFont="0" applyFill="0" applyBorder="0" applyProtection="0"/>
    <xf numFmtId="43" fontId="5" fillId="0" borderId="0" applyFont="0" applyFill="0" applyBorder="0" applyAlignment="0" applyProtection="0"/>
    <xf numFmtId="166" fontId="5" fillId="0" borderId="0" applyFont="0" applyFill="0" applyBorder="0" applyAlignment="0" applyProtection="0"/>
    <xf numFmtId="43"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8" fillId="0" borderId="0" applyFont="0" applyFill="0" applyBorder="0" applyAlignment="0" applyProtection="0"/>
    <xf numFmtId="43" fontId="5" fillId="0" borderId="0" applyFont="0" applyFill="0" applyBorder="0" applyAlignment="0" applyProtection="0"/>
    <xf numFmtId="166" fontId="8" fillId="0" borderId="0" applyFont="0" applyFill="0" applyBorder="0" applyAlignment="0" applyProtection="0"/>
    <xf numFmtId="43" fontId="5" fillId="0" borderId="0" applyFont="0" applyFill="0" applyBorder="0" applyAlignment="0" applyProtection="0"/>
    <xf numFmtId="166" fontId="5" fillId="0" borderId="0" applyFont="0" applyFill="0" applyBorder="0" applyAlignment="0" applyProtection="0"/>
    <xf numFmtId="199" fontId="5" fillId="0" borderId="0" applyFont="0" applyFill="0" applyBorder="0" applyAlignment="0" applyProtection="0"/>
    <xf numFmtId="43" fontId="5" fillId="0" borderId="0" applyFont="0" applyFill="0" applyBorder="0" applyAlignment="0" applyProtection="0"/>
    <xf numFmtId="166" fontId="8" fillId="0" borderId="0" applyFont="0" applyFill="0" applyBorder="0" applyAlignment="0" applyProtection="0"/>
    <xf numFmtId="43" fontId="8" fillId="0" borderId="0" applyFont="0" applyFill="0" applyBorder="0" applyAlignment="0" applyProtection="0"/>
    <xf numFmtId="166" fontId="8" fillId="0" borderId="0" applyFont="0" applyFill="0" applyBorder="0" applyAlignment="0" applyProtection="0"/>
    <xf numFmtId="43" fontId="8" fillId="0" borderId="0" applyFont="0" applyFill="0" applyBorder="0" applyAlignment="0" applyProtection="0"/>
    <xf numFmtId="166"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90" fontId="22" fillId="0" borderId="0" applyNumberFormat="0" applyFont="0" applyFill="0" applyBorder="0" applyProtection="0"/>
    <xf numFmtId="166"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8" fillId="0" borderId="0" applyFont="0" applyFill="0" applyBorder="0" applyAlignment="0" applyProtection="0"/>
    <xf numFmtId="172" fontId="8" fillId="0" borderId="0" applyFont="0" applyFill="0" applyBorder="0" applyAlignment="0" applyProtection="0"/>
    <xf numFmtId="43" fontId="5" fillId="0" borderId="0" applyFont="0" applyFill="0" applyBorder="0" applyAlignment="0" applyProtection="0"/>
    <xf numFmtId="166" fontId="8" fillId="0" borderId="0" applyFont="0" applyFill="0" applyBorder="0" applyAlignment="0" applyProtection="0"/>
    <xf numFmtId="172" fontId="8" fillId="0" borderId="0" applyFont="0" applyFill="0" applyBorder="0" applyAlignment="0" applyProtection="0"/>
    <xf numFmtId="43" fontId="8" fillId="0" borderId="0" applyFont="0" applyFill="0" applyBorder="0" applyAlignment="0" applyProtection="0"/>
    <xf numFmtId="43" fontId="5" fillId="0" borderId="0" applyFont="0" applyFill="0" applyBorder="0" applyAlignment="0" applyProtection="0"/>
    <xf numFmtId="166" fontId="5" fillId="0" borderId="0" applyFont="0" applyFill="0" applyBorder="0" applyAlignment="0" applyProtection="0"/>
    <xf numFmtId="43" fontId="5" fillId="0" borderId="0" applyFont="0" applyFill="0" applyBorder="0" applyAlignment="0" applyProtection="0"/>
    <xf numFmtId="166" fontId="5" fillId="0" borderId="0" applyFont="0" applyFill="0" applyBorder="0" applyAlignment="0" applyProtection="0"/>
    <xf numFmtId="172" fontId="8" fillId="0" borderId="0" applyFont="0" applyFill="0" applyBorder="0" applyAlignment="0" applyProtection="0"/>
    <xf numFmtId="43" fontId="5" fillId="0" borderId="0" applyFont="0" applyFill="0" applyBorder="0" applyAlignment="0" applyProtection="0"/>
    <xf numFmtId="0" fontId="106" fillId="0" borderId="0" applyNumberFormat="0" applyAlignment="0">
      <alignment horizontal="left"/>
    </xf>
    <xf numFmtId="182" fontId="107" fillId="0" borderId="154" applyNumberFormat="0" applyBorder="0" applyAlignment="0" applyProtection="0">
      <protection locked="0"/>
    </xf>
    <xf numFmtId="0" fontId="108" fillId="0" borderId="0" applyNumberFormat="0" applyAlignment="0">
      <alignment horizontal="left"/>
    </xf>
    <xf numFmtId="222" fontId="5" fillId="0" borderId="0" applyFill="0" applyBorder="0" applyAlignment="0" applyProtection="0"/>
    <xf numFmtId="0" fontId="8" fillId="0" borderId="0"/>
    <xf numFmtId="0" fontId="8" fillId="0" borderId="0"/>
    <xf numFmtId="0" fontId="8" fillId="0" borderId="0"/>
    <xf numFmtId="0" fontId="8" fillId="0" borderId="0"/>
    <xf numFmtId="38" fontId="13" fillId="32" borderId="0" applyNumberFormat="0" applyBorder="0" applyAlignment="0" applyProtection="0"/>
    <xf numFmtId="0" fontId="72" fillId="0" borderId="165">
      <alignment horizontal="left" vertical="center"/>
    </xf>
    <xf numFmtId="0" fontId="37" fillId="0" borderId="69" applyNumberFormat="0" applyFill="0" applyAlignment="0" applyProtection="0"/>
    <xf numFmtId="0" fontId="37" fillId="0" borderId="69" applyNumberFormat="0" applyFill="0" applyAlignment="0" applyProtection="0"/>
    <xf numFmtId="0" fontId="37" fillId="0" borderId="69" applyNumberFormat="0" applyFill="0" applyAlignment="0" applyProtection="0"/>
    <xf numFmtId="0" fontId="37" fillId="0" borderId="69" applyNumberFormat="0" applyFill="0" applyAlignment="0" applyProtection="0"/>
    <xf numFmtId="0" fontId="37" fillId="0" borderId="69" applyNumberFormat="0" applyFill="0" applyAlignment="0" applyProtection="0"/>
    <xf numFmtId="0" fontId="37" fillId="0" borderId="69" applyNumberFormat="0" applyFill="0" applyAlignment="0" applyProtection="0"/>
    <xf numFmtId="0" fontId="38" fillId="0" borderId="70" applyNumberFormat="0" applyFill="0" applyAlignment="0" applyProtection="0"/>
    <xf numFmtId="0" fontId="38" fillId="0" borderId="70" applyNumberFormat="0" applyFill="0" applyAlignment="0" applyProtection="0"/>
    <xf numFmtId="0" fontId="38" fillId="0" borderId="70" applyNumberFormat="0" applyFill="0" applyAlignment="0" applyProtection="0"/>
    <xf numFmtId="0" fontId="38" fillId="0" borderId="70" applyNumberFormat="0" applyFill="0" applyAlignment="0" applyProtection="0"/>
    <xf numFmtId="0" fontId="38" fillId="0" borderId="70" applyNumberFormat="0" applyFill="0" applyAlignment="0" applyProtection="0"/>
    <xf numFmtId="0" fontId="38" fillId="0" borderId="70" applyNumberFormat="0" applyFill="0" applyAlignment="0" applyProtection="0"/>
    <xf numFmtId="0" fontId="39" fillId="0" borderId="71" applyNumberFormat="0" applyFill="0" applyAlignment="0" applyProtection="0"/>
    <xf numFmtId="0" fontId="39" fillId="0" borderId="71" applyNumberFormat="0" applyFill="0" applyAlignment="0" applyProtection="0"/>
    <xf numFmtId="0" fontId="39" fillId="0" borderId="71" applyNumberFormat="0" applyFill="0" applyAlignment="0" applyProtection="0"/>
    <xf numFmtId="0" fontId="39" fillId="0" borderId="71" applyNumberFormat="0" applyFill="0" applyAlignment="0" applyProtection="0"/>
    <xf numFmtId="0" fontId="39" fillId="0" borderId="71" applyNumberFormat="0" applyFill="0" applyAlignment="0" applyProtection="0"/>
    <xf numFmtId="0" fontId="39" fillId="0" borderId="71" applyNumberFormat="0" applyFill="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10" fontId="13" fillId="8" borderId="163" applyNumberFormat="0" applyBorder="0" applyAlignment="0" applyProtection="0"/>
    <xf numFmtId="0" fontId="40" fillId="19" borderId="151" applyNumberFormat="0" applyAlignment="0" applyProtection="0"/>
    <xf numFmtId="0" fontId="40" fillId="19" borderId="151" applyNumberFormat="0" applyAlignment="0" applyProtection="0"/>
    <xf numFmtId="0" fontId="40" fillId="19" borderId="151" applyNumberFormat="0" applyAlignment="0" applyProtection="0"/>
    <xf numFmtId="0" fontId="40" fillId="19" borderId="151" applyNumberFormat="0" applyAlignment="0" applyProtection="0"/>
    <xf numFmtId="0" fontId="40" fillId="19" borderId="151" applyNumberFormat="0" applyAlignment="0" applyProtection="0"/>
    <xf numFmtId="0" fontId="40" fillId="19" borderId="151" applyNumberFormat="0" applyAlignment="0" applyProtection="0"/>
    <xf numFmtId="0" fontId="40" fillId="19" borderId="151" applyNumberFormat="0" applyAlignment="0" applyProtection="0"/>
    <xf numFmtId="0" fontId="109" fillId="0" borderId="166"/>
    <xf numFmtId="37" fontId="110" fillId="0" borderId="0"/>
    <xf numFmtId="37" fontId="110" fillId="0" borderId="0"/>
    <xf numFmtId="37" fontId="110" fillId="0" borderId="0"/>
    <xf numFmtId="37" fontId="110" fillId="0" borderId="0"/>
    <xf numFmtId="37" fontId="110" fillId="0" borderId="0"/>
    <xf numFmtId="37" fontId="110" fillId="0" borderId="0"/>
    <xf numFmtId="0" fontId="111" fillId="0" borderId="0"/>
    <xf numFmtId="208" fontId="112" fillId="0" borderId="0"/>
    <xf numFmtId="0" fontId="5" fillId="0" borderId="0">
      <alignment horizontal="justify" vertical="top"/>
    </xf>
    <xf numFmtId="0" fontId="22" fillId="0" borderId="0"/>
    <xf numFmtId="0" fontId="22" fillId="0" borderId="0"/>
    <xf numFmtId="0" fontId="5" fillId="0" borderId="0"/>
    <xf numFmtId="0" fontId="5" fillId="0" borderId="0"/>
    <xf numFmtId="0" fontId="8" fillId="0" borderId="0"/>
    <xf numFmtId="0" fontId="1" fillId="0" borderId="0"/>
    <xf numFmtId="0" fontId="1" fillId="0" borderId="0"/>
    <xf numFmtId="0" fontId="5" fillId="0" borderId="0">
      <alignment horizontal="justify" vertical="top"/>
    </xf>
    <xf numFmtId="0" fontId="111" fillId="0" borderId="0"/>
    <xf numFmtId="0" fontId="111" fillId="0" borderId="0"/>
    <xf numFmtId="0" fontId="5" fillId="0" borderId="0"/>
    <xf numFmtId="0" fontId="1" fillId="0" borderId="0"/>
    <xf numFmtId="0" fontId="1" fillId="0" borderId="0"/>
    <xf numFmtId="0" fontId="5" fillId="0" borderId="0"/>
    <xf numFmtId="0" fontId="113" fillId="0" borderId="0"/>
    <xf numFmtId="0" fontId="1" fillId="0" borderId="0"/>
    <xf numFmtId="0" fontId="8" fillId="8" borderId="150" applyNumberFormat="0" applyFont="0" applyAlignment="0" applyProtection="0"/>
    <xf numFmtId="0" fontId="8" fillId="8" borderId="150" applyNumberFormat="0" applyFont="0" applyAlignment="0" applyProtection="0"/>
    <xf numFmtId="0" fontId="8" fillId="8" borderId="150" applyNumberFormat="0" applyFont="0" applyAlignment="0" applyProtection="0"/>
    <xf numFmtId="0" fontId="8" fillId="8" borderId="150" applyNumberFormat="0" applyFont="0" applyAlignment="0" applyProtection="0"/>
    <xf numFmtId="0" fontId="45" fillId="32" borderId="152" applyNumberFormat="0" applyAlignment="0" applyProtection="0"/>
    <xf numFmtId="0" fontId="45" fillId="32" borderId="152" applyNumberFormat="0" applyAlignment="0" applyProtection="0"/>
    <xf numFmtId="0" fontId="45" fillId="32" borderId="152" applyNumberFormat="0" applyAlignment="0" applyProtection="0"/>
    <xf numFmtId="0" fontId="45" fillId="32" borderId="152" applyNumberFormat="0" applyAlignment="0" applyProtection="0"/>
    <xf numFmtId="0" fontId="45" fillId="32" borderId="152" applyNumberFormat="0" applyAlignment="0" applyProtection="0"/>
    <xf numFmtId="0" fontId="45" fillId="32" borderId="152" applyNumberFormat="0" applyAlignment="0" applyProtection="0"/>
    <xf numFmtId="0" fontId="45" fillId="32" borderId="152" applyNumberFormat="0" applyAlignment="0" applyProtection="0"/>
    <xf numFmtId="9" fontId="5" fillId="0" borderId="0" applyFill="0" applyBorder="0" applyAlignment="0" applyProtection="0"/>
    <xf numFmtId="0" fontId="114" fillId="0" borderId="0" applyFont="0"/>
    <xf numFmtId="3" fontId="115" fillId="0" borderId="0"/>
    <xf numFmtId="223" fontId="116" fillId="0" borderId="0" applyNumberFormat="0" applyFill="0" applyBorder="0" applyAlignment="0" applyProtection="0">
      <alignment horizontal="left"/>
    </xf>
    <xf numFmtId="0" fontId="117" fillId="0" borderId="0" applyNumberFormat="0" applyFill="0" applyBorder="0" applyProtection="0">
      <alignment vertical="top" wrapText="1"/>
    </xf>
    <xf numFmtId="0" fontId="43" fillId="0" borderId="0"/>
    <xf numFmtId="0" fontId="43" fillId="0" borderId="0"/>
    <xf numFmtId="0" fontId="10" fillId="0" borderId="0"/>
    <xf numFmtId="14" fontId="10" fillId="0" borderId="0"/>
    <xf numFmtId="166" fontId="8" fillId="8" borderId="163">
      <alignment horizontal="center" wrapText="1"/>
    </xf>
    <xf numFmtId="166" fontId="8" fillId="8" borderId="163">
      <alignment horizontal="center" wrapText="1"/>
    </xf>
    <xf numFmtId="166" fontId="8" fillId="8" borderId="163">
      <alignment horizontal="center" wrapText="1"/>
    </xf>
    <xf numFmtId="43" fontId="8" fillId="8" borderId="163">
      <alignment horizontal="center" wrapText="1"/>
    </xf>
    <xf numFmtId="0" fontId="109" fillId="0" borderId="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196" fontId="92" fillId="0" borderId="161" applyNumberFormat="0" applyFill="0" applyProtection="0">
      <alignment horizontal="center"/>
    </xf>
    <xf numFmtId="0" fontId="47" fillId="0" borderId="167" applyNumberFormat="0" applyFill="0" applyAlignment="0" applyProtection="0"/>
    <xf numFmtId="0" fontId="117" fillId="0" borderId="0" applyNumberFormat="0" applyFill="0" applyBorder="0" applyProtection="0">
      <alignment vertical="top" wrapText="1"/>
    </xf>
    <xf numFmtId="0" fontId="47" fillId="0" borderId="167" applyNumberFormat="0" applyFill="0" applyAlignment="0" applyProtection="0"/>
    <xf numFmtId="0" fontId="47" fillId="0" borderId="167" applyNumberFormat="0" applyFill="0" applyAlignment="0" applyProtection="0"/>
    <xf numFmtId="0" fontId="47" fillId="0" borderId="167" applyNumberFormat="0" applyFill="0" applyAlignment="0" applyProtection="0"/>
    <xf numFmtId="0" fontId="47" fillId="0" borderId="167" applyNumberFormat="0" applyFill="0" applyAlignment="0" applyProtection="0"/>
    <xf numFmtId="0" fontId="47" fillId="0" borderId="167" applyNumberFormat="0" applyFill="0" applyAlignment="0" applyProtection="0"/>
    <xf numFmtId="0" fontId="47" fillId="0" borderId="167" applyNumberFormat="0" applyFill="0" applyAlignment="0" applyProtection="0"/>
    <xf numFmtId="208" fontId="78" fillId="0" borderId="163">
      <alignment horizontal="center" vertical="center"/>
    </xf>
    <xf numFmtId="208" fontId="78" fillId="0" borderId="163">
      <alignment horizontal="center" vertical="center"/>
    </xf>
    <xf numFmtId="208" fontId="78" fillId="0" borderId="163">
      <alignment horizontal="center" vertical="center"/>
    </xf>
    <xf numFmtId="0" fontId="43" fillId="0" borderId="0"/>
    <xf numFmtId="0" fontId="43" fillId="0" borderId="0"/>
  </cellStyleXfs>
  <cellXfs count="975">
    <xf numFmtId="0" fontId="0" fillId="0" borderId="0" xfId="0"/>
    <xf numFmtId="0" fontId="6" fillId="0" borderId="0" xfId="0" applyFont="1" applyAlignment="1">
      <alignment horizontal="center" vertical="center"/>
    </xf>
    <xf numFmtId="0" fontId="6" fillId="0" borderId="148" xfId="27" applyBorder="1" applyAlignment="1">
      <alignment horizontal="center" vertical="center"/>
    </xf>
    <xf numFmtId="0" fontId="6" fillId="0" borderId="0" xfId="0" applyFont="1"/>
    <xf numFmtId="0" fontId="122" fillId="0" borderId="148" xfId="27" applyFont="1" applyBorder="1" applyAlignment="1">
      <alignment horizontal="center" vertical="center"/>
    </xf>
    <xf numFmtId="0" fontId="123" fillId="0" borderId="148" xfId="27" applyFont="1" applyBorder="1" applyAlignment="1">
      <alignment horizontal="center" vertical="center" wrapText="1"/>
    </xf>
    <xf numFmtId="4" fontId="123" fillId="0" borderId="148" xfId="27" applyNumberFormat="1" applyFont="1" applyBorder="1" applyAlignment="1">
      <alignment horizontal="center" vertical="center"/>
    </xf>
    <xf numFmtId="0" fontId="6" fillId="0" borderId="0" xfId="0" applyFont="1" applyAlignment="1">
      <alignment horizontal="left"/>
    </xf>
    <xf numFmtId="0" fontId="123" fillId="0" borderId="148" xfId="27" applyFont="1" applyBorder="1" applyAlignment="1">
      <alignment horizontal="center"/>
    </xf>
    <xf numFmtId="0" fontId="124" fillId="0" borderId="148" xfId="27" applyFont="1" applyBorder="1" applyAlignment="1">
      <alignment horizontal="left"/>
    </xf>
    <xf numFmtId="0" fontId="124" fillId="0" borderId="148" xfId="27" applyFont="1" applyBorder="1" applyAlignment="1">
      <alignment horizontal="center" vertical="center"/>
    </xf>
    <xf numFmtId="3" fontId="123" fillId="0" borderId="148" xfId="27" applyNumberFormat="1" applyFont="1" applyBorder="1" applyAlignment="1">
      <alignment horizontal="center" vertical="center"/>
    </xf>
    <xf numFmtId="0" fontId="124" fillId="0" borderId="0" xfId="0" applyFont="1" applyAlignment="1">
      <alignment horizontal="center" vertical="center"/>
    </xf>
    <xf numFmtId="4" fontId="124" fillId="0" borderId="3" xfId="0" applyNumberFormat="1" applyFont="1" applyBorder="1" applyAlignment="1" applyProtection="1">
      <alignment horizontal="center" vertical="center" wrapText="1"/>
      <protection locked="0"/>
    </xf>
    <xf numFmtId="4" fontId="124" fillId="0" borderId="2" xfId="0" applyNumberFormat="1" applyFont="1" applyBorder="1" applyAlignment="1" applyProtection="1">
      <alignment horizontal="center" vertical="center" wrapText="1"/>
      <protection locked="0"/>
    </xf>
    <xf numFmtId="4" fontId="124" fillId="0" borderId="43" xfId="0" applyNumberFormat="1" applyFont="1" applyBorder="1" applyAlignment="1" applyProtection="1">
      <alignment horizontal="center" vertical="center" wrapText="1"/>
      <protection locked="0"/>
    </xf>
    <xf numFmtId="0" fontId="124" fillId="0" borderId="0" xfId="0" applyFont="1"/>
    <xf numFmtId="0" fontId="123" fillId="0" borderId="2" xfId="0" applyFont="1" applyBorder="1" applyAlignment="1" applyProtection="1">
      <alignment vertical="center" wrapText="1"/>
      <protection locked="0"/>
    </xf>
    <xf numFmtId="4" fontId="124" fillId="0" borderId="4" xfId="0" applyNumberFormat="1" applyFont="1" applyBorder="1" applyAlignment="1" applyProtection="1">
      <alignment horizontal="center" vertical="center" wrapText="1"/>
      <protection locked="0"/>
    </xf>
    <xf numFmtId="4" fontId="124" fillId="0" borderId="4" xfId="0" applyNumberFormat="1" applyFont="1" applyBorder="1" applyAlignment="1" applyProtection="1">
      <alignment horizontal="center" vertical="top" wrapText="1"/>
      <protection locked="0"/>
    </xf>
    <xf numFmtId="4" fontId="124" fillId="0" borderId="42" xfId="0" applyNumberFormat="1" applyFont="1" applyBorder="1" applyAlignment="1" applyProtection="1">
      <alignment horizontal="center" vertical="center" wrapText="1"/>
      <protection locked="0"/>
    </xf>
    <xf numFmtId="0" fontId="72" fillId="0" borderId="128" xfId="257" applyFont="1" applyBorder="1" applyAlignment="1">
      <alignment wrapText="1"/>
    </xf>
    <xf numFmtId="0" fontId="72" fillId="0" borderId="119" xfId="37" applyFont="1" applyBorder="1" applyAlignment="1">
      <alignment horizontal="justify" vertical="top"/>
    </xf>
    <xf numFmtId="0" fontId="72" fillId="0" borderId="119" xfId="242" applyFont="1" applyBorder="1" applyAlignment="1">
      <alignment horizontal="justify" vertical="top" wrapText="1"/>
    </xf>
    <xf numFmtId="0" fontId="126" fillId="0" borderId="119" xfId="242" applyFont="1" applyBorder="1" applyAlignment="1">
      <alignment horizontal="justify" vertical="top" wrapText="1"/>
    </xf>
    <xf numFmtId="3" fontId="124" fillId="0" borderId="2" xfId="0" applyNumberFormat="1" applyFont="1" applyBorder="1" applyAlignment="1" applyProtection="1">
      <alignment horizontal="center" vertical="center" wrapText="1"/>
      <protection locked="0"/>
    </xf>
    <xf numFmtId="3" fontId="126" fillId="0" borderId="4" xfId="0" applyNumberFormat="1" applyFont="1" applyBorder="1" applyAlignment="1" applyProtection="1">
      <alignment horizontal="center" vertical="center"/>
      <protection locked="0"/>
    </xf>
    <xf numFmtId="0" fontId="124" fillId="0" borderId="0" xfId="0" applyFont="1" applyAlignment="1">
      <alignment vertical="center"/>
    </xf>
    <xf numFmtId="3" fontId="55" fillId="0" borderId="76" xfId="14" applyNumberFormat="1" applyFont="1" applyFill="1" applyBorder="1" applyAlignment="1" applyProtection="1">
      <alignment horizontal="center" vertical="center"/>
    </xf>
    <xf numFmtId="3" fontId="55" fillId="0" borderId="76" xfId="14" applyNumberFormat="1" applyFont="1" applyFill="1" applyBorder="1" applyAlignment="1" applyProtection="1">
      <alignment horizontal="center" vertical="center"/>
      <protection locked="0"/>
    </xf>
    <xf numFmtId="0" fontId="126" fillId="0" borderId="119" xfId="242" applyFont="1" applyBorder="1" applyAlignment="1">
      <alignment horizontal="center" vertical="center" wrapText="1"/>
    </xf>
    <xf numFmtId="1" fontId="72" fillId="0" borderId="119" xfId="37" applyNumberFormat="1" applyFont="1" applyBorder="1" applyAlignment="1">
      <alignment horizontal="center" vertical="center"/>
    </xf>
    <xf numFmtId="0" fontId="72" fillId="0" borderId="119" xfId="242" quotePrefix="1" applyFont="1" applyBorder="1" applyAlignment="1">
      <alignment horizontal="center" vertical="center" wrapText="1"/>
    </xf>
    <xf numFmtId="2" fontId="126" fillId="0" borderId="119" xfId="242" applyNumberFormat="1" applyFont="1" applyBorder="1" applyAlignment="1">
      <alignment horizontal="center" vertical="center" wrapText="1"/>
    </xf>
    <xf numFmtId="0" fontId="72" fillId="0" borderId="119" xfId="37" applyFont="1" applyBorder="1" applyAlignment="1">
      <alignment horizontal="center" vertical="center"/>
    </xf>
    <xf numFmtId="177" fontId="72" fillId="0" borderId="119" xfId="246" applyFont="1" applyFill="1" applyBorder="1" applyAlignment="1">
      <alignment horizontal="center" vertical="center" wrapText="1"/>
    </xf>
    <xf numFmtId="2" fontId="72" fillId="0" borderId="119" xfId="243" applyNumberFormat="1" applyFont="1" applyFill="1" applyBorder="1" applyAlignment="1">
      <alignment horizontal="center" vertical="center" wrapText="1"/>
    </xf>
    <xf numFmtId="0" fontId="72" fillId="0" borderId="119" xfId="243" applyNumberFormat="1" applyFont="1" applyFill="1" applyBorder="1" applyAlignment="1">
      <alignment horizontal="center" vertical="center" wrapText="1"/>
    </xf>
    <xf numFmtId="177" fontId="126" fillId="0" borderId="119" xfId="246" applyFont="1" applyFill="1" applyBorder="1" applyAlignment="1">
      <alignment horizontal="center" vertical="center" wrapText="1"/>
    </xf>
    <xf numFmtId="176" fontId="55" fillId="0" borderId="128" xfId="257" applyNumberFormat="1" applyFont="1" applyBorder="1" applyAlignment="1">
      <alignment horizontal="center" vertical="center" wrapText="1"/>
    </xf>
    <xf numFmtId="0" fontId="55" fillId="0" borderId="128" xfId="257" applyFont="1" applyBorder="1" applyAlignment="1">
      <alignment horizontal="center" vertical="center" wrapText="1"/>
    </xf>
    <xf numFmtId="171" fontId="55" fillId="0" borderId="128" xfId="257" applyNumberFormat="1" applyFont="1" applyBorder="1" applyAlignment="1">
      <alignment vertical="center" wrapText="1"/>
    </xf>
    <xf numFmtId="171" fontId="72" fillId="0" borderId="128" xfId="257" applyNumberFormat="1" applyFont="1" applyBorder="1" applyAlignment="1">
      <alignment vertical="center" wrapText="1"/>
    </xf>
    <xf numFmtId="0" fontId="124" fillId="0" borderId="0" xfId="0" applyFont="1" applyAlignment="1">
      <alignment horizontal="left" vertical="center" wrapText="1"/>
    </xf>
    <xf numFmtId="0" fontId="124" fillId="0" borderId="90" xfId="27" applyFont="1" applyBorder="1" applyAlignment="1">
      <alignment horizontal="center" vertical="center"/>
    </xf>
    <xf numFmtId="0" fontId="124" fillId="0" borderId="90" xfId="27" applyFont="1" applyBorder="1" applyAlignment="1">
      <alignment horizontal="left" vertical="center"/>
    </xf>
    <xf numFmtId="0" fontId="124" fillId="0" borderId="90" xfId="27" applyFont="1" applyBorder="1" applyAlignment="1">
      <alignment horizontal="left" vertical="center" wrapText="1"/>
    </xf>
    <xf numFmtId="0" fontId="124" fillId="0" borderId="79" xfId="27" applyFont="1" applyBorder="1" applyAlignment="1">
      <alignment horizontal="left" vertical="center" wrapText="1"/>
    </xf>
    <xf numFmtId="0" fontId="72" fillId="0" borderId="128" xfId="257" applyFont="1" applyBorder="1" applyAlignment="1">
      <alignment vertical="center" wrapText="1"/>
    </xf>
    <xf numFmtId="166" fontId="55" fillId="0" borderId="148" xfId="1" applyFont="1" applyFill="1" applyBorder="1" applyAlignment="1" applyProtection="1">
      <alignment horizontal="center" vertical="center" wrapText="1"/>
      <protection locked="0"/>
    </xf>
    <xf numFmtId="0" fontId="55" fillId="0" borderId="128" xfId="257" applyFont="1" applyBorder="1" applyAlignment="1">
      <alignment horizontal="left" vertical="center" wrapText="1"/>
    </xf>
    <xf numFmtId="171" fontId="124" fillId="0" borderId="90" xfId="27" applyNumberFormat="1" applyFont="1" applyBorder="1" applyAlignment="1">
      <alignment vertical="center"/>
    </xf>
    <xf numFmtId="4" fontId="124" fillId="0" borderId="1" xfId="0" applyNumberFormat="1" applyFont="1" applyBorder="1" applyAlignment="1" applyProtection="1">
      <alignment horizontal="center" vertical="center" wrapText="1"/>
      <protection locked="0"/>
    </xf>
    <xf numFmtId="49" fontId="123" fillId="0" borderId="20" xfId="0" applyNumberFormat="1" applyFont="1" applyBorder="1" applyAlignment="1">
      <alignment horizontal="center" vertical="center" wrapText="1"/>
    </xf>
    <xf numFmtId="1" fontId="123" fillId="0" borderId="21" xfId="0" applyNumberFormat="1" applyFont="1" applyBorder="1" applyAlignment="1">
      <alignment horizontal="center" vertical="center" wrapText="1"/>
    </xf>
    <xf numFmtId="49" fontId="124" fillId="0" borderId="31" xfId="0" applyNumberFormat="1" applyFont="1" applyBorder="1" applyAlignment="1">
      <alignment horizontal="center" vertical="center" wrapText="1"/>
    </xf>
    <xf numFmtId="49" fontId="124" fillId="0" borderId="3" xfId="0" applyNumberFormat="1" applyFont="1" applyBorder="1" applyAlignment="1">
      <alignment horizontal="center" vertical="center" wrapText="1"/>
    </xf>
    <xf numFmtId="49" fontId="123" fillId="0" borderId="33" xfId="0" applyNumberFormat="1" applyFont="1" applyBorder="1" applyAlignment="1">
      <alignment horizontal="center" vertical="center" wrapText="1"/>
    </xf>
    <xf numFmtId="49" fontId="124" fillId="0" borderId="2" xfId="0" applyNumberFormat="1" applyFont="1" applyBorder="1" applyAlignment="1">
      <alignment horizontal="center" vertical="center" wrapText="1"/>
    </xf>
    <xf numFmtId="3" fontId="124" fillId="0" borderId="2" xfId="0" applyNumberFormat="1" applyFont="1" applyBorder="1" applyAlignment="1">
      <alignment horizontal="center" vertical="center" wrapText="1"/>
    </xf>
    <xf numFmtId="49" fontId="124" fillId="0" borderId="33" xfId="0" applyNumberFormat="1" applyFont="1" applyBorder="1" applyAlignment="1">
      <alignment horizontal="center" vertical="center" wrapText="1"/>
    </xf>
    <xf numFmtId="49" fontId="124" fillId="0" borderId="2" xfId="0" applyNumberFormat="1" applyFont="1" applyBorder="1" applyAlignment="1">
      <alignment horizontal="left" vertical="center" wrapText="1"/>
    </xf>
    <xf numFmtId="0" fontId="123" fillId="0" borderId="2" xfId="0" applyFont="1" applyBorder="1" applyAlignment="1">
      <alignment horizontal="left" vertical="center" wrapText="1"/>
    </xf>
    <xf numFmtId="168" fontId="124" fillId="0" borderId="2" xfId="0" applyNumberFormat="1" applyFont="1" applyBorder="1" applyAlignment="1">
      <alignment horizontal="center" vertical="center" wrapText="1"/>
    </xf>
    <xf numFmtId="0" fontId="124" fillId="0" borderId="2" xfId="0" applyFont="1" applyBorder="1" applyAlignment="1">
      <alignment horizontal="left" vertical="center" wrapText="1"/>
    </xf>
    <xf numFmtId="0" fontId="124" fillId="0" borderId="2" xfId="0" applyFont="1" applyBorder="1" applyAlignment="1">
      <alignment horizontal="center" vertical="center" wrapText="1"/>
    </xf>
    <xf numFmtId="0" fontId="124" fillId="0" borderId="2" xfId="0" applyFont="1" applyBorder="1" applyAlignment="1">
      <alignment vertical="center" wrapText="1"/>
    </xf>
    <xf numFmtId="49" fontId="123" fillId="0" borderId="2" xfId="0" applyNumberFormat="1" applyFont="1" applyBorder="1" applyAlignment="1">
      <alignment horizontal="center" vertical="center" wrapText="1"/>
    </xf>
    <xf numFmtId="2" fontId="124" fillId="0" borderId="2" xfId="0" applyNumberFormat="1" applyFont="1" applyBorder="1" applyAlignment="1">
      <alignment horizontal="center" vertical="center" wrapText="1"/>
    </xf>
    <xf numFmtId="0" fontId="124" fillId="0" borderId="1" xfId="0" applyFont="1" applyBorder="1" applyAlignment="1">
      <alignment horizontal="center" vertical="center" wrapText="1"/>
    </xf>
    <xf numFmtId="0" fontId="123" fillId="0" borderId="2" xfId="0" applyFont="1" applyBorder="1" applyAlignment="1">
      <alignment vertical="center" wrapText="1"/>
    </xf>
    <xf numFmtId="168" fontId="123" fillId="0" borderId="2" xfId="0" applyNumberFormat="1" applyFont="1" applyBorder="1" applyAlignment="1">
      <alignment horizontal="center" vertical="center" wrapText="1"/>
    </xf>
    <xf numFmtId="0" fontId="55" fillId="0" borderId="2" xfId="0" applyFont="1" applyBorder="1" applyAlignment="1">
      <alignment horizontal="justify" vertical="center" wrapText="1"/>
    </xf>
    <xf numFmtId="49" fontId="124" fillId="0" borderId="25" xfId="0" applyNumberFormat="1" applyFont="1" applyBorder="1" applyAlignment="1">
      <alignment horizontal="center" vertical="center" wrapText="1"/>
    </xf>
    <xf numFmtId="49" fontId="124" fillId="0" borderId="1" xfId="0" applyNumberFormat="1" applyFont="1" applyBorder="1" applyAlignment="1">
      <alignment horizontal="center" vertical="center" wrapText="1"/>
    </xf>
    <xf numFmtId="0" fontId="124" fillId="0" borderId="1" xfId="0" applyFont="1" applyBorder="1" applyAlignment="1">
      <alignment horizontal="left" vertical="center" wrapText="1"/>
    </xf>
    <xf numFmtId="168" fontId="124" fillId="0" borderId="1" xfId="0" applyNumberFormat="1" applyFont="1" applyBorder="1" applyAlignment="1">
      <alignment horizontal="center" vertical="center" wrapText="1"/>
    </xf>
    <xf numFmtId="49" fontId="121" fillId="0" borderId="47" xfId="0" applyNumberFormat="1" applyFont="1" applyBorder="1" applyAlignment="1">
      <alignment horizontal="center" vertical="center" wrapText="1"/>
    </xf>
    <xf numFmtId="0" fontId="121" fillId="0" borderId="47" xfId="0" applyFont="1" applyBorder="1" applyAlignment="1">
      <alignment horizontal="center" vertical="center" wrapText="1"/>
    </xf>
    <xf numFmtId="49" fontId="124" fillId="0" borderId="49" xfId="0" applyNumberFormat="1" applyFont="1" applyBorder="1" applyAlignment="1">
      <alignment horizontal="center" vertical="center" wrapText="1"/>
    </xf>
    <xf numFmtId="49" fontId="124" fillId="0" borderId="43" xfId="0" applyNumberFormat="1" applyFont="1" applyBorder="1" applyAlignment="1">
      <alignment horizontal="center" vertical="center" wrapText="1"/>
    </xf>
    <xf numFmtId="3" fontId="124" fillId="0" borderId="34" xfId="0" applyNumberFormat="1" applyFont="1" applyBorder="1" applyAlignment="1">
      <alignment horizontal="center" vertical="center"/>
    </xf>
    <xf numFmtId="0" fontId="124" fillId="0" borderId="148" xfId="0" applyFont="1" applyBorder="1" applyAlignment="1" applyProtection="1">
      <alignment vertical="center" wrapText="1"/>
      <protection locked="0"/>
    </xf>
    <xf numFmtId="0" fontId="125" fillId="0" borderId="0" xfId="0" applyFont="1" applyAlignment="1">
      <alignment horizontal="center" vertical="top" wrapText="1"/>
    </xf>
    <xf numFmtId="0" fontId="125" fillId="0" borderId="0" xfId="0" applyFont="1" applyAlignment="1">
      <alignment horizontal="left" vertical="top" wrapText="1"/>
    </xf>
    <xf numFmtId="1" fontId="125" fillId="0" borderId="0" xfId="0" applyNumberFormat="1" applyFont="1" applyAlignment="1">
      <alignment horizontal="center" vertical="top" wrapText="1"/>
    </xf>
    <xf numFmtId="4" fontId="125" fillId="0" borderId="0" xfId="0" applyNumberFormat="1" applyFont="1" applyAlignment="1">
      <alignment horizontal="center" vertical="top" wrapText="1"/>
    </xf>
    <xf numFmtId="0" fontId="124" fillId="0" borderId="0" xfId="0" applyFont="1" applyAlignment="1">
      <alignment vertical="top"/>
    </xf>
    <xf numFmtId="49" fontId="125" fillId="0" borderId="25" xfId="0" applyNumberFormat="1" applyFont="1" applyBorder="1" applyAlignment="1">
      <alignment horizontal="center" vertical="top" wrapText="1"/>
    </xf>
    <xf numFmtId="49" fontId="125" fillId="0" borderId="1" xfId="0" applyNumberFormat="1" applyFont="1" applyBorder="1" applyAlignment="1">
      <alignment horizontal="center" vertical="top" wrapText="1"/>
    </xf>
    <xf numFmtId="49" fontId="125" fillId="0" borderId="1" xfId="0" applyNumberFormat="1" applyFont="1" applyBorder="1" applyAlignment="1">
      <alignment horizontal="left" vertical="top" wrapText="1"/>
    </xf>
    <xf numFmtId="1" fontId="125" fillId="0" borderId="1" xfId="0" applyNumberFormat="1" applyFont="1" applyBorder="1" applyAlignment="1">
      <alignment horizontal="center" vertical="top" wrapText="1"/>
    </xf>
    <xf numFmtId="4" fontId="125" fillId="0" borderId="1" xfId="0" applyNumberFormat="1" applyFont="1" applyBorder="1" applyAlignment="1">
      <alignment horizontal="center" vertical="top" wrapText="1"/>
    </xf>
    <xf numFmtId="0" fontId="124" fillId="0" borderId="26" xfId="0" applyFont="1" applyBorder="1" applyAlignment="1">
      <alignment vertical="top"/>
    </xf>
    <xf numFmtId="1" fontId="124" fillId="0" borderId="3" xfId="0" applyNumberFormat="1" applyFont="1" applyBorder="1" applyAlignment="1">
      <alignment horizontal="center" vertical="center" wrapText="1"/>
    </xf>
    <xf numFmtId="0" fontId="124" fillId="0" borderId="32" xfId="0" applyFont="1" applyBorder="1" applyAlignment="1">
      <alignment vertical="top"/>
    </xf>
    <xf numFmtId="1" fontId="124" fillId="0" borderId="2" xfId="0" applyNumberFormat="1" applyFont="1" applyBorder="1" applyAlignment="1">
      <alignment horizontal="center" vertical="center" wrapText="1"/>
    </xf>
    <xf numFmtId="0" fontId="124" fillId="0" borderId="34" xfId="0" applyFont="1" applyBorder="1" applyAlignment="1">
      <alignment vertical="top"/>
    </xf>
    <xf numFmtId="1" fontId="124" fillId="0" borderId="1" xfId="0" applyNumberFormat="1" applyFont="1" applyBorder="1" applyAlignment="1">
      <alignment horizontal="center" vertical="center" wrapText="1"/>
    </xf>
    <xf numFmtId="49" fontId="124" fillId="0" borderId="148" xfId="0" applyNumberFormat="1" applyFont="1" applyBorder="1" applyAlignment="1">
      <alignment horizontal="center" vertical="center" wrapText="1"/>
    </xf>
    <xf numFmtId="0" fontId="124" fillId="0" borderId="148" xfId="0" applyFont="1" applyBorder="1" applyAlignment="1">
      <alignment vertical="top"/>
    </xf>
    <xf numFmtId="0" fontId="124" fillId="0" borderId="3" xfId="0" applyFont="1" applyBorder="1" applyAlignment="1">
      <alignment horizontal="left" vertical="center" wrapText="1"/>
    </xf>
    <xf numFmtId="168" fontId="124" fillId="0" borderId="3" xfId="0" applyNumberFormat="1" applyFont="1" applyBorder="1" applyAlignment="1">
      <alignment horizontal="center" vertical="center" wrapText="1"/>
    </xf>
    <xf numFmtId="0" fontId="55" fillId="0" borderId="4" xfId="17" applyFont="1" applyBorder="1" applyAlignment="1">
      <alignment vertical="top" wrapText="1"/>
    </xf>
    <xf numFmtId="0" fontId="126" fillId="0" borderId="2" xfId="0" applyFont="1" applyBorder="1" applyAlignment="1">
      <alignment vertical="center" wrapText="1"/>
    </xf>
    <xf numFmtId="49" fontId="123" fillId="0" borderId="25" xfId="0" applyNumberFormat="1" applyFont="1" applyBorder="1" applyAlignment="1">
      <alignment horizontal="center" vertical="center" wrapText="1"/>
    </xf>
    <xf numFmtId="0" fontId="123" fillId="0" borderId="1" xfId="0" applyFont="1" applyBorder="1" applyAlignment="1">
      <alignment horizontal="left" vertical="center" wrapText="1"/>
    </xf>
    <xf numFmtId="49" fontId="121" fillId="0" borderId="48" xfId="0" applyNumberFormat="1" applyFont="1" applyBorder="1" applyAlignment="1">
      <alignment horizontal="center" vertical="center" wrapText="1"/>
    </xf>
    <xf numFmtId="168" fontId="121" fillId="0" borderId="47" xfId="0" applyNumberFormat="1" applyFont="1" applyBorder="1" applyAlignment="1">
      <alignment horizontal="center" vertical="center" wrapText="1"/>
    </xf>
    <xf numFmtId="0" fontId="124" fillId="0" borderId="43" xfId="0" applyFont="1" applyBorder="1" applyAlignment="1">
      <alignment horizontal="left" vertical="center" wrapText="1"/>
    </xf>
    <xf numFmtId="168" fontId="124" fillId="0" borderId="43" xfId="0" applyNumberFormat="1" applyFont="1" applyBorder="1" applyAlignment="1">
      <alignment horizontal="center" vertical="center" wrapText="1"/>
    </xf>
    <xf numFmtId="0" fontId="124" fillId="0" borderId="0" xfId="0" applyFont="1" applyAlignment="1">
      <alignment horizontal="center" vertical="top"/>
    </xf>
    <xf numFmtId="4" fontId="124" fillId="0" borderId="0" xfId="0" applyNumberFormat="1" applyFont="1" applyAlignment="1">
      <alignment horizontal="center" vertical="top"/>
    </xf>
    <xf numFmtId="4" fontId="125" fillId="0" borderId="4" xfId="0" applyNumberFormat="1" applyFont="1" applyBorder="1" applyAlignment="1" applyProtection="1">
      <alignment horizontal="center" vertical="center" wrapText="1"/>
      <protection locked="0"/>
    </xf>
    <xf numFmtId="0" fontId="123" fillId="0" borderId="4" xfId="0" applyFont="1" applyBorder="1" applyAlignment="1" applyProtection="1">
      <alignment horizontal="center" vertical="center" wrapText="1"/>
      <protection locked="0"/>
    </xf>
    <xf numFmtId="0" fontId="125" fillId="0" borderId="0" xfId="0" applyFont="1" applyAlignment="1">
      <alignment horizontal="center" vertical="center" wrapText="1"/>
    </xf>
    <xf numFmtId="1" fontId="125" fillId="0" borderId="0" xfId="0" applyNumberFormat="1" applyFont="1" applyAlignment="1">
      <alignment horizontal="center" vertical="center" wrapText="1"/>
    </xf>
    <xf numFmtId="4" fontId="125" fillId="0" borderId="0" xfId="0" applyNumberFormat="1" applyFont="1" applyAlignment="1">
      <alignment horizontal="center" vertical="center" wrapText="1"/>
    </xf>
    <xf numFmtId="49" fontId="125" fillId="0" borderId="11" xfId="0" applyNumberFormat="1" applyFont="1" applyBorder="1" applyAlignment="1">
      <alignment horizontal="center" vertical="center" wrapText="1"/>
    </xf>
    <xf numFmtId="49" fontId="125" fillId="0" borderId="4" xfId="0" applyNumberFormat="1" applyFont="1" applyBorder="1" applyAlignment="1">
      <alignment horizontal="center" vertical="center" wrapText="1"/>
    </xf>
    <xf numFmtId="49" fontId="125" fillId="0" borderId="4" xfId="0" applyNumberFormat="1" applyFont="1" applyBorder="1" applyAlignment="1">
      <alignment horizontal="left" vertical="center" wrapText="1"/>
    </xf>
    <xf numFmtId="1" fontId="125" fillId="0" borderId="4" xfId="0" applyNumberFormat="1" applyFont="1" applyBorder="1" applyAlignment="1">
      <alignment horizontal="center" vertical="center" wrapText="1"/>
    </xf>
    <xf numFmtId="0" fontId="124" fillId="0" borderId="12" xfId="0" applyFont="1" applyBorder="1" applyAlignment="1">
      <alignment horizontal="center" vertical="center"/>
    </xf>
    <xf numFmtId="49" fontId="123" fillId="0" borderId="4" xfId="0" applyNumberFormat="1" applyFont="1" applyBorder="1" applyAlignment="1">
      <alignment horizontal="center" vertical="center" wrapText="1"/>
    </xf>
    <xf numFmtId="1" fontId="123" fillId="0" borderId="4" xfId="0" applyNumberFormat="1" applyFont="1" applyBorder="1" applyAlignment="1">
      <alignment horizontal="center" vertical="center" wrapText="1"/>
    </xf>
    <xf numFmtId="49" fontId="124" fillId="0" borderId="11" xfId="0" applyNumberFormat="1" applyFont="1" applyBorder="1" applyAlignment="1">
      <alignment horizontal="center" vertical="center" wrapText="1"/>
    </xf>
    <xf numFmtId="49" fontId="124" fillId="0" borderId="4" xfId="0" applyNumberFormat="1" applyFont="1" applyBorder="1" applyAlignment="1">
      <alignment horizontal="center" vertical="center" wrapText="1"/>
    </xf>
    <xf numFmtId="1" fontId="124" fillId="0" borderId="4" xfId="0" applyNumberFormat="1" applyFont="1" applyBorder="1" applyAlignment="1">
      <alignment horizontal="center" vertical="center" wrapText="1"/>
    </xf>
    <xf numFmtId="0" fontId="124" fillId="0" borderId="4" xfId="0" applyFont="1" applyBorder="1" applyAlignment="1">
      <alignment horizontal="left" vertical="center" wrapText="1"/>
    </xf>
    <xf numFmtId="168" fontId="124" fillId="0" borderId="4" xfId="0" applyNumberFormat="1" applyFont="1" applyBorder="1" applyAlignment="1">
      <alignment horizontal="center" vertical="center" wrapText="1"/>
    </xf>
    <xf numFmtId="49" fontId="123" fillId="0" borderId="11" xfId="0" applyNumberFormat="1" applyFont="1" applyBorder="1" applyAlignment="1">
      <alignment horizontal="center" vertical="center" wrapText="1"/>
    </xf>
    <xf numFmtId="0" fontId="123" fillId="0" borderId="4" xfId="0" applyFont="1" applyBorder="1" applyAlignment="1">
      <alignment horizontal="left" vertical="center" wrapText="1"/>
    </xf>
    <xf numFmtId="1" fontId="72" fillId="0" borderId="4" xfId="0" applyNumberFormat="1" applyFont="1" applyBorder="1" applyAlignment="1">
      <alignment horizontal="justify" vertical="center" wrapText="1"/>
    </xf>
    <xf numFmtId="0" fontId="124" fillId="0" borderId="4" xfId="0" applyFont="1" applyBorder="1" applyAlignment="1">
      <alignment horizontal="center" vertical="center" wrapText="1"/>
    </xf>
    <xf numFmtId="0" fontId="126" fillId="0" borderId="4" xfId="0" applyFont="1" applyBorder="1" applyAlignment="1">
      <alignment horizontal="center" vertical="center" wrapText="1"/>
    </xf>
    <xf numFmtId="0" fontId="55" fillId="0" borderId="4" xfId="0" applyFont="1" applyBorder="1" applyAlignment="1">
      <alignment horizontal="left" vertical="center" wrapText="1"/>
    </xf>
    <xf numFmtId="0" fontId="72" fillId="0" borderId="4" xfId="0" applyFont="1" applyBorder="1" applyAlignment="1">
      <alignment horizontal="justify" vertical="center" wrapText="1"/>
    </xf>
    <xf numFmtId="0" fontId="72" fillId="0" borderId="4" xfId="0" applyFont="1" applyBorder="1" applyAlignment="1">
      <alignment vertical="center" wrapText="1"/>
    </xf>
    <xf numFmtId="0" fontId="55" fillId="0" borderId="4" xfId="0" applyFont="1" applyBorder="1" applyAlignment="1">
      <alignment vertical="center" wrapText="1"/>
    </xf>
    <xf numFmtId="0" fontId="55" fillId="0" borderId="4" xfId="0" applyFont="1" applyBorder="1" applyAlignment="1">
      <alignment horizontal="justify" vertical="center" wrapText="1"/>
    </xf>
    <xf numFmtId="2" fontId="55" fillId="0" borderId="4" xfId="0" applyNumberFormat="1" applyFont="1" applyBorder="1" applyAlignment="1">
      <alignment horizontal="left" vertical="center" wrapText="1"/>
    </xf>
    <xf numFmtId="0" fontId="123" fillId="0" borderId="11" xfId="0" applyFont="1" applyBorder="1" applyAlignment="1">
      <alignment horizontal="center" vertical="center" wrapText="1"/>
    </xf>
    <xf numFmtId="0" fontId="123" fillId="0" borderId="4" xfId="0" applyFont="1" applyBorder="1" applyAlignment="1">
      <alignment horizontal="center" vertical="center" wrapText="1"/>
    </xf>
    <xf numFmtId="0" fontId="123" fillId="0" borderId="4" xfId="0" applyFont="1" applyBorder="1" applyAlignment="1">
      <alignment vertical="center" wrapText="1"/>
    </xf>
    <xf numFmtId="0" fontId="124" fillId="0" borderId="11" xfId="0" applyFont="1" applyBorder="1" applyAlignment="1">
      <alignment vertical="center" wrapText="1"/>
    </xf>
    <xf numFmtId="0" fontId="124" fillId="0" borderId="4" xfId="0" applyFont="1" applyBorder="1" applyAlignment="1">
      <alignment vertical="center" wrapText="1"/>
    </xf>
    <xf numFmtId="0" fontId="124" fillId="0" borderId="11" xfId="0" applyFont="1" applyBorder="1" applyAlignment="1">
      <alignment horizontal="center" vertical="center" wrapText="1"/>
    </xf>
    <xf numFmtId="0" fontId="72" fillId="0" borderId="4" xfId="3" applyFont="1" applyBorder="1" applyAlignment="1">
      <alignment vertical="center" wrapText="1"/>
    </xf>
    <xf numFmtId="0" fontId="72" fillId="0" borderId="4" xfId="0" applyFont="1" applyBorder="1" applyAlignment="1">
      <alignment horizontal="left" vertical="center" wrapText="1"/>
    </xf>
    <xf numFmtId="49" fontId="124" fillId="0" borderId="4" xfId="0" applyNumberFormat="1" applyFont="1" applyBorder="1" applyAlignment="1">
      <alignment vertical="center" wrapText="1"/>
    </xf>
    <xf numFmtId="4" fontId="124" fillId="0" borderId="0" xfId="0" applyNumberFormat="1" applyFont="1" applyAlignment="1">
      <alignment horizontal="center" vertical="center"/>
    </xf>
    <xf numFmtId="4" fontId="124" fillId="0" borderId="4" xfId="0" applyNumberFormat="1" applyFont="1" applyBorder="1" applyAlignment="1" applyProtection="1">
      <alignment horizontal="center" vertical="top"/>
      <protection locked="0"/>
    </xf>
    <xf numFmtId="0" fontId="125" fillId="0" borderId="0" xfId="0" applyFont="1" applyAlignment="1">
      <alignment horizontal="center" vertical="top"/>
    </xf>
    <xf numFmtId="1" fontId="125" fillId="0" borderId="0" xfId="0" applyNumberFormat="1" applyFont="1" applyAlignment="1">
      <alignment horizontal="center" vertical="top"/>
    </xf>
    <xf numFmtId="4" fontId="125" fillId="0" borderId="0" xfId="0" applyNumberFormat="1" applyFont="1" applyAlignment="1">
      <alignment horizontal="center" vertical="top"/>
    </xf>
    <xf numFmtId="49" fontId="125" fillId="0" borderId="11" xfId="0" applyNumberFormat="1" applyFont="1" applyBorder="1" applyAlignment="1">
      <alignment horizontal="center" vertical="top" wrapText="1"/>
    </xf>
    <xf numFmtId="49" fontId="125" fillId="0" borderId="4" xfId="0" applyNumberFormat="1" applyFont="1" applyBorder="1" applyAlignment="1">
      <alignment horizontal="center" vertical="top" wrapText="1"/>
    </xf>
    <xf numFmtId="49" fontId="125" fillId="0" borderId="4" xfId="0" applyNumberFormat="1" applyFont="1" applyBorder="1" applyAlignment="1">
      <alignment horizontal="left" vertical="top" wrapText="1"/>
    </xf>
    <xf numFmtId="1" fontId="125" fillId="0" borderId="4" xfId="0" applyNumberFormat="1" applyFont="1" applyBorder="1" applyAlignment="1">
      <alignment horizontal="center" vertical="top" wrapText="1"/>
    </xf>
    <xf numFmtId="4" fontId="125" fillId="0" borderId="4" xfId="0" applyNumberFormat="1" applyFont="1" applyBorder="1" applyAlignment="1">
      <alignment horizontal="center" vertical="top"/>
    </xf>
    <xf numFmtId="0" fontId="124" fillId="0" borderId="12" xfId="0" applyFont="1" applyBorder="1" applyAlignment="1">
      <alignment vertical="top"/>
    </xf>
    <xf numFmtId="49" fontId="124" fillId="0" borderId="11" xfId="0" applyNumberFormat="1" applyFont="1" applyBorder="1" applyAlignment="1">
      <alignment horizontal="center" vertical="top" wrapText="1"/>
    </xf>
    <xf numFmtId="49" fontId="124" fillId="0" borderId="4" xfId="0" applyNumberFormat="1" applyFont="1" applyBorder="1" applyAlignment="1">
      <alignment horizontal="center" vertical="top" wrapText="1"/>
    </xf>
    <xf numFmtId="1" fontId="123" fillId="0" borderId="4" xfId="0" applyNumberFormat="1" applyFont="1" applyBorder="1" applyAlignment="1">
      <alignment horizontal="center" vertical="top" wrapText="1"/>
    </xf>
    <xf numFmtId="1" fontId="124" fillId="0" borderId="4" xfId="0" applyNumberFormat="1" applyFont="1" applyBorder="1" applyAlignment="1">
      <alignment horizontal="center" vertical="top" wrapText="1"/>
    </xf>
    <xf numFmtId="49" fontId="123" fillId="0" borderId="11" xfId="0" applyNumberFormat="1" applyFont="1" applyBorder="1" applyAlignment="1">
      <alignment horizontal="center" vertical="top" wrapText="1"/>
    </xf>
    <xf numFmtId="49" fontId="123" fillId="0" borderId="4" xfId="0" applyNumberFormat="1" applyFont="1" applyBorder="1" applyAlignment="1">
      <alignment horizontal="center" vertical="top" wrapText="1"/>
    </xf>
    <xf numFmtId="0" fontId="123" fillId="0" borderId="4" xfId="0" applyFont="1" applyBorder="1" applyAlignment="1">
      <alignment horizontal="left" vertical="top" wrapText="1"/>
    </xf>
    <xf numFmtId="168" fontId="124" fillId="0" borderId="4" xfId="0" applyNumberFormat="1" applyFont="1" applyBorder="1" applyAlignment="1">
      <alignment horizontal="center" vertical="top" wrapText="1"/>
    </xf>
    <xf numFmtId="0" fontId="124" fillId="0" borderId="4" xfId="0" applyFont="1" applyBorder="1" applyAlignment="1">
      <alignment horizontal="left" vertical="top" wrapText="1"/>
    </xf>
    <xf numFmtId="168" fontId="124" fillId="0" borderId="4" xfId="0" applyNumberFormat="1" applyFont="1" applyBorder="1" applyAlignment="1">
      <alignment horizontal="center" vertical="center"/>
    </xf>
    <xf numFmtId="0" fontId="124" fillId="0" borderId="4" xfId="0" applyFont="1" applyBorder="1" applyAlignment="1">
      <alignment horizontal="center" vertical="center"/>
    </xf>
    <xf numFmtId="0" fontId="130" fillId="0" borderId="4" xfId="0" applyFont="1" applyBorder="1" applyAlignment="1">
      <alignment horizontal="left" vertical="center" wrapText="1"/>
    </xf>
    <xf numFmtId="0" fontId="55" fillId="0" borderId="11" xfId="15" applyFont="1" applyBorder="1" applyAlignment="1">
      <alignment horizontal="center" vertical="center"/>
    </xf>
    <xf numFmtId="0" fontId="55" fillId="0" borderId="4" xfId="15" applyFont="1" applyBorder="1" applyAlignment="1">
      <alignment horizontal="center" vertical="top" wrapText="1"/>
    </xf>
    <xf numFmtId="0" fontId="55" fillId="0" borderId="4" xfId="15" applyFont="1" applyBorder="1" applyAlignment="1">
      <alignment horizontal="left" vertical="center" wrapText="1"/>
    </xf>
    <xf numFmtId="0" fontId="72" fillId="0" borderId="4" xfId="15" applyFont="1" applyBorder="1" applyAlignment="1">
      <alignment horizontal="center" vertical="top" wrapText="1"/>
    </xf>
    <xf numFmtId="0" fontId="72" fillId="0" borderId="4" xfId="15" applyFont="1" applyBorder="1" applyAlignment="1">
      <alignment horizontal="left" vertical="center" wrapText="1"/>
    </xf>
    <xf numFmtId="0" fontId="72" fillId="0" borderId="4" xfId="15" applyFont="1" applyBorder="1" applyAlignment="1">
      <alignment horizontal="center" vertical="center" wrapText="1"/>
    </xf>
    <xf numFmtId="0" fontId="72" fillId="0" borderId="4" xfId="15" applyFont="1" applyBorder="1" applyAlignment="1">
      <alignment horizontal="justify" vertical="center"/>
    </xf>
    <xf numFmtId="49" fontId="55" fillId="0" borderId="11" xfId="15" applyNumberFormat="1" applyFont="1" applyBorder="1" applyAlignment="1">
      <alignment horizontal="center" vertical="center"/>
    </xf>
    <xf numFmtId="0" fontId="124" fillId="0" borderId="4" xfId="0" applyFont="1" applyBorder="1" applyAlignment="1">
      <alignment horizontal="center" vertical="top" wrapText="1"/>
    </xf>
    <xf numFmtId="0" fontId="124" fillId="0" borderId="4" xfId="0" applyFont="1" applyBorder="1" applyAlignment="1">
      <alignment horizontal="center" vertical="top"/>
    </xf>
    <xf numFmtId="49" fontId="124" fillId="0" borderId="13" xfId="0" applyNumberFormat="1" applyFont="1" applyBorder="1" applyAlignment="1">
      <alignment horizontal="center" vertical="center" wrapText="1"/>
    </xf>
    <xf numFmtId="49" fontId="124" fillId="0" borderId="5" xfId="0" applyNumberFormat="1" applyFont="1" applyBorder="1" applyAlignment="1">
      <alignment horizontal="center" vertical="top" wrapText="1"/>
    </xf>
    <xf numFmtId="0" fontId="124" fillId="0" borderId="5" xfId="0" applyFont="1" applyBorder="1" applyAlignment="1">
      <alignment horizontal="left" vertical="top" wrapText="1"/>
    </xf>
    <xf numFmtId="0" fontId="124" fillId="0" borderId="5" xfId="0" applyFont="1" applyBorder="1" applyAlignment="1">
      <alignment horizontal="center" vertical="top"/>
    </xf>
    <xf numFmtId="49" fontId="123" fillId="0" borderId="17" xfId="0" applyNumberFormat="1" applyFont="1" applyBorder="1" applyAlignment="1">
      <alignment horizontal="center" vertical="top" wrapText="1"/>
    </xf>
    <xf numFmtId="168" fontId="123" fillId="0" borderId="18" xfId="0" applyNumberFormat="1" applyFont="1" applyBorder="1" applyAlignment="1">
      <alignment horizontal="center" vertical="top" wrapText="1"/>
    </xf>
    <xf numFmtId="49" fontId="124" fillId="0" borderId="50" xfId="0" applyNumberFormat="1" applyFont="1" applyBorder="1" applyAlignment="1">
      <alignment horizontal="center" vertical="top" wrapText="1"/>
    </xf>
    <xf numFmtId="0" fontId="124" fillId="0" borderId="50" xfId="0" applyFont="1" applyBorder="1" applyAlignment="1">
      <alignment horizontal="left" vertical="top" wrapText="1"/>
    </xf>
    <xf numFmtId="0" fontId="124" fillId="0" borderId="50" xfId="0" applyFont="1" applyBorder="1" applyAlignment="1">
      <alignment horizontal="center" vertical="top" wrapText="1"/>
    </xf>
    <xf numFmtId="1" fontId="124" fillId="0" borderId="50" xfId="0" applyNumberFormat="1" applyFont="1" applyBorder="1" applyAlignment="1">
      <alignment horizontal="center" vertical="top" wrapText="1"/>
    </xf>
    <xf numFmtId="4" fontId="124" fillId="0" borderId="50" xfId="0" applyNumberFormat="1" applyFont="1" applyBorder="1" applyAlignment="1">
      <alignment horizontal="center" vertical="top" wrapText="1"/>
    </xf>
    <xf numFmtId="0" fontId="124" fillId="0" borderId="50" xfId="0" applyFont="1" applyBorder="1" applyAlignment="1">
      <alignment vertical="top"/>
    </xf>
    <xf numFmtId="0" fontId="124" fillId="0" borderId="0" xfId="0" applyFont="1" applyAlignment="1">
      <alignment horizontal="right" vertical="center"/>
    </xf>
    <xf numFmtId="0" fontId="124" fillId="0" borderId="0" xfId="0" applyFont="1" applyAlignment="1">
      <alignment horizontal="left" vertical="top" wrapText="1"/>
    </xf>
    <xf numFmtId="1" fontId="124" fillId="0" borderId="0" xfId="0" applyNumberFormat="1" applyFont="1" applyAlignment="1">
      <alignment horizontal="center" vertical="top"/>
    </xf>
    <xf numFmtId="1" fontId="124" fillId="0" borderId="0" xfId="0" applyNumberFormat="1" applyFont="1" applyAlignment="1">
      <alignment horizontal="center" vertical="top" wrapText="1"/>
    </xf>
    <xf numFmtId="49" fontId="124" fillId="0" borderId="0" xfId="0" applyNumberFormat="1" applyFont="1" applyAlignment="1">
      <alignment horizontal="center" vertical="top" wrapText="1"/>
    </xf>
    <xf numFmtId="4" fontId="123" fillId="0" borderId="6" xfId="0" applyNumberFormat="1" applyFont="1" applyBorder="1" applyAlignment="1" applyProtection="1">
      <alignment horizontal="center" vertical="center" wrapText="1"/>
      <protection locked="0"/>
    </xf>
    <xf numFmtId="49" fontId="125" fillId="0" borderId="13" xfId="0" applyNumberFormat="1" applyFont="1" applyBorder="1" applyAlignment="1">
      <alignment horizontal="center" vertical="top" wrapText="1"/>
    </xf>
    <xf numFmtId="49" fontId="125" fillId="0" borderId="5" xfId="0" applyNumberFormat="1" applyFont="1" applyBorder="1" applyAlignment="1">
      <alignment horizontal="center" vertical="top" wrapText="1"/>
    </xf>
    <xf numFmtId="49" fontId="125" fillId="0" borderId="5" xfId="0" applyNumberFormat="1" applyFont="1" applyBorder="1" applyAlignment="1">
      <alignment horizontal="left" vertical="top" wrapText="1"/>
    </xf>
    <xf numFmtId="49" fontId="125" fillId="0" borderId="5" xfId="0" applyNumberFormat="1" applyFont="1" applyBorder="1" applyAlignment="1">
      <alignment horizontal="center" vertical="center" wrapText="1"/>
    </xf>
    <xf numFmtId="1" fontId="125" fillId="0" borderId="5" xfId="0" applyNumberFormat="1" applyFont="1" applyBorder="1" applyAlignment="1">
      <alignment horizontal="center" vertical="center" wrapText="1"/>
    </xf>
    <xf numFmtId="4" fontId="125" fillId="0" borderId="5" xfId="0" applyNumberFormat="1" applyFont="1" applyBorder="1" applyAlignment="1">
      <alignment horizontal="center" vertical="center" wrapText="1"/>
    </xf>
    <xf numFmtId="0" fontId="124" fillId="0" borderId="14" xfId="0" applyFont="1" applyBorder="1" applyAlignment="1">
      <alignment horizontal="center" vertical="center"/>
    </xf>
    <xf numFmtId="1" fontId="123" fillId="0" borderId="39" xfId="0" applyNumberFormat="1" applyFont="1" applyBorder="1" applyAlignment="1">
      <alignment horizontal="center" vertical="center" wrapText="1"/>
    </xf>
    <xf numFmtId="49" fontId="123" fillId="0" borderId="15" xfId="0" applyNumberFormat="1" applyFont="1" applyBorder="1" applyAlignment="1">
      <alignment horizontal="center" vertical="center" wrapText="1"/>
    </xf>
    <xf numFmtId="49" fontId="123" fillId="0" borderId="6" xfId="0" applyNumberFormat="1" applyFont="1" applyBorder="1" applyAlignment="1">
      <alignment horizontal="center" vertical="center" wrapText="1"/>
    </xf>
    <xf numFmtId="1" fontId="123" fillId="0" borderId="6" xfId="0" applyNumberFormat="1" applyFont="1" applyBorder="1" applyAlignment="1">
      <alignment horizontal="center" vertical="center" wrapText="1"/>
    </xf>
    <xf numFmtId="0" fontId="124" fillId="0" borderId="16" xfId="0" applyFont="1" applyBorder="1" applyAlignment="1">
      <alignment horizontal="center" vertical="center"/>
    </xf>
    <xf numFmtId="0" fontId="123" fillId="0" borderId="11" xfId="0" applyFont="1" applyBorder="1" applyAlignment="1">
      <alignment horizontal="center" vertical="top" wrapText="1"/>
    </xf>
    <xf numFmtId="0" fontId="123" fillId="0" borderId="4" xfId="0" applyFont="1" applyBorder="1" applyAlignment="1">
      <alignment vertical="top" wrapText="1"/>
    </xf>
    <xf numFmtId="0" fontId="127" fillId="0" borderId="4" xfId="0" applyFont="1" applyBorder="1" applyAlignment="1">
      <alignment vertical="center" wrapText="1"/>
    </xf>
    <xf numFmtId="0" fontId="127" fillId="0" borderId="4" xfId="0" applyFont="1" applyBorder="1" applyAlignment="1">
      <alignment horizontal="left" vertical="center" wrapText="1"/>
    </xf>
    <xf numFmtId="0" fontId="55" fillId="0" borderId="4" xfId="8" applyFont="1" applyBorder="1" applyAlignment="1">
      <alignment horizontal="left" vertical="top" wrapText="1"/>
    </xf>
    <xf numFmtId="0" fontId="55" fillId="0" borderId="4" xfId="8" applyFont="1" applyBorder="1" applyAlignment="1">
      <alignment vertical="center" wrapText="1"/>
    </xf>
    <xf numFmtId="0" fontId="124" fillId="0" borderId="13" xfId="0" applyFont="1" applyBorder="1" applyAlignment="1">
      <alignment horizontal="center" vertical="center" wrapText="1"/>
    </xf>
    <xf numFmtId="0" fontId="124" fillId="0" borderId="5" xfId="0" applyFont="1" applyBorder="1" applyAlignment="1">
      <alignment vertical="center" wrapText="1"/>
    </xf>
    <xf numFmtId="0" fontId="124" fillId="0" borderId="5" xfId="0" applyFont="1" applyBorder="1" applyAlignment="1">
      <alignment horizontal="center" vertical="center" wrapText="1"/>
    </xf>
    <xf numFmtId="49" fontId="120" fillId="0" borderId="17" xfId="0" applyNumberFormat="1" applyFont="1" applyBorder="1" applyAlignment="1">
      <alignment horizontal="center" vertical="center" wrapText="1"/>
    </xf>
    <xf numFmtId="49" fontId="120" fillId="0" borderId="18" xfId="0" applyNumberFormat="1" applyFont="1" applyBorder="1" applyAlignment="1">
      <alignment horizontal="center" vertical="center" wrapText="1"/>
    </xf>
    <xf numFmtId="0" fontId="121" fillId="0" borderId="18" xfId="0" applyFont="1" applyBorder="1" applyAlignment="1">
      <alignment horizontal="center" vertical="center" wrapText="1"/>
    </xf>
    <xf numFmtId="168" fontId="120" fillId="0" borderId="18" xfId="0" applyNumberFormat="1" applyFont="1" applyBorder="1" applyAlignment="1">
      <alignment horizontal="center" vertical="center" wrapText="1"/>
    </xf>
    <xf numFmtId="0" fontId="124" fillId="0" borderId="41" xfId="0" applyFont="1" applyBorder="1" applyAlignment="1">
      <alignment horizontal="center" vertical="center" wrapText="1"/>
    </xf>
    <xf numFmtId="0" fontId="124" fillId="0" borderId="42" xfId="0" applyFont="1" applyBorder="1" applyAlignment="1">
      <alignment vertical="center" wrapText="1"/>
    </xf>
    <xf numFmtId="0" fontId="124" fillId="0" borderId="42" xfId="0" applyFont="1" applyBorder="1" applyAlignment="1">
      <alignment horizontal="center" vertical="center" wrapText="1"/>
    </xf>
    <xf numFmtId="0" fontId="124" fillId="0" borderId="44" xfId="0" applyFont="1" applyBorder="1" applyAlignment="1">
      <alignment horizontal="center" vertical="center"/>
    </xf>
    <xf numFmtId="49" fontId="123" fillId="0" borderId="48" xfId="0" applyNumberFormat="1" applyFont="1" applyBorder="1" applyAlignment="1">
      <alignment horizontal="center" vertical="center" wrapText="1"/>
    </xf>
    <xf numFmtId="49" fontId="123" fillId="0" borderId="47" xfId="0" applyNumberFormat="1" applyFont="1" applyBorder="1" applyAlignment="1">
      <alignment horizontal="center" vertical="center" wrapText="1"/>
    </xf>
    <xf numFmtId="1" fontId="126" fillId="0" borderId="0" xfId="0" applyNumberFormat="1" applyFont="1" applyAlignment="1">
      <alignment horizontal="center" vertical="top" wrapText="1"/>
    </xf>
    <xf numFmtId="4" fontId="126" fillId="0" borderId="0" xfId="0" applyNumberFormat="1" applyFont="1" applyAlignment="1">
      <alignment vertical="top" wrapText="1"/>
    </xf>
    <xf numFmtId="4" fontId="126" fillId="0" borderId="0" xfId="0" applyNumberFormat="1" applyFont="1" applyAlignment="1">
      <alignment horizontal="center" vertical="center" wrapText="1"/>
    </xf>
    <xf numFmtId="4" fontId="126" fillId="0" borderId="0" xfId="0" applyNumberFormat="1" applyFont="1" applyAlignment="1">
      <alignment horizontal="center" vertical="center"/>
    </xf>
    <xf numFmtId="4" fontId="126" fillId="0" borderId="0" xfId="0" applyNumberFormat="1" applyFont="1" applyAlignment="1">
      <alignment vertical="top"/>
    </xf>
    <xf numFmtId="1" fontId="129" fillId="0" borderId="11" xfId="0" applyNumberFormat="1" applyFont="1" applyBorder="1" applyAlignment="1">
      <alignment horizontal="center" vertical="top" wrapText="1"/>
    </xf>
    <xf numFmtId="1" fontId="129" fillId="0" borderId="51" xfId="0" applyNumberFormat="1" applyFont="1" applyBorder="1" applyAlignment="1">
      <alignment horizontal="center" vertical="top" wrapText="1"/>
    </xf>
    <xf numFmtId="4" fontId="129" fillId="0" borderId="4" xfId="0" applyNumberFormat="1" applyFont="1" applyBorder="1" applyAlignment="1">
      <alignment horizontal="center" vertical="top" wrapText="1"/>
    </xf>
    <xf numFmtId="4" fontId="129" fillId="0" borderId="4" xfId="0" applyNumberFormat="1" applyFont="1" applyBorder="1" applyAlignment="1">
      <alignment horizontal="center" vertical="center" wrapText="1"/>
    </xf>
    <xf numFmtId="4" fontId="126" fillId="0" borderId="4" xfId="0" applyNumberFormat="1" applyFont="1" applyBorder="1" applyAlignment="1">
      <alignment horizontal="center" vertical="center"/>
    </xf>
    <xf numFmtId="4" fontId="126" fillId="0" borderId="12" xfId="0" applyNumberFormat="1" applyFont="1" applyBorder="1" applyAlignment="1">
      <alignment horizontal="center" vertical="center"/>
    </xf>
    <xf numFmtId="1" fontId="129" fillId="0" borderId="11" xfId="0" applyNumberFormat="1" applyFont="1" applyBorder="1" applyAlignment="1">
      <alignment horizontal="center" vertical="center" wrapText="1"/>
    </xf>
    <xf numFmtId="1" fontId="129" fillId="0" borderId="51" xfId="0" applyNumberFormat="1" applyFont="1" applyBorder="1" applyAlignment="1">
      <alignment horizontal="center" vertical="center" wrapText="1"/>
    </xf>
    <xf numFmtId="4" fontId="129" fillId="0" borderId="51" xfId="0" applyNumberFormat="1" applyFont="1" applyBorder="1" applyAlignment="1">
      <alignment horizontal="center" vertical="center" wrapText="1"/>
    </xf>
    <xf numFmtId="0" fontId="123" fillId="0" borderId="12" xfId="0" applyFont="1" applyBorder="1" applyAlignment="1">
      <alignment horizontal="center" vertical="center" wrapText="1"/>
    </xf>
    <xf numFmtId="4" fontId="129" fillId="0" borderId="0" xfId="0" applyNumberFormat="1" applyFont="1" applyAlignment="1">
      <alignment horizontal="center" vertical="top"/>
    </xf>
    <xf numFmtId="1" fontId="126" fillId="0" borderId="11" xfId="0" applyNumberFormat="1" applyFont="1" applyBorder="1" applyAlignment="1">
      <alignment horizontal="center" vertical="top" wrapText="1"/>
    </xf>
    <xf numFmtId="1" fontId="126" fillId="0" borderId="51" xfId="0" applyNumberFormat="1" applyFont="1" applyBorder="1" applyAlignment="1">
      <alignment horizontal="center" vertical="top" wrapText="1"/>
    </xf>
    <xf numFmtId="4" fontId="126" fillId="0" borderId="4" xfId="0" applyNumberFormat="1" applyFont="1" applyBorder="1" applyAlignment="1">
      <alignment vertical="top" wrapText="1"/>
    </xf>
    <xf numFmtId="4" fontId="126" fillId="0" borderId="4" xfId="0" applyNumberFormat="1" applyFont="1" applyBorder="1" applyAlignment="1">
      <alignment horizontal="center" vertical="center" wrapText="1"/>
    </xf>
    <xf numFmtId="0" fontId="123" fillId="0" borderId="12" xfId="0" applyFont="1" applyBorder="1" applyAlignment="1">
      <alignment horizontal="center" vertical="center"/>
    </xf>
    <xf numFmtId="4" fontId="129" fillId="0" borderId="4" xfId="0" applyNumberFormat="1" applyFont="1" applyBorder="1" applyAlignment="1">
      <alignment vertical="top" wrapText="1"/>
    </xf>
    <xf numFmtId="3" fontId="126" fillId="0" borderId="4" xfId="0" applyNumberFormat="1" applyFont="1" applyBorder="1" applyAlignment="1">
      <alignment horizontal="center" vertical="center" wrapText="1"/>
    </xf>
    <xf numFmtId="3" fontId="126" fillId="0" borderId="4" xfId="0" applyNumberFormat="1" applyFont="1" applyBorder="1" applyAlignment="1">
      <alignment horizontal="center" vertical="center"/>
    </xf>
    <xf numFmtId="3" fontId="126" fillId="0" borderId="12" xfId="0" applyNumberFormat="1" applyFont="1" applyBorder="1" applyAlignment="1">
      <alignment horizontal="center" vertical="center"/>
    </xf>
    <xf numFmtId="2" fontId="126" fillId="0" borderId="11" xfId="0" applyNumberFormat="1" applyFont="1" applyBorder="1" applyAlignment="1">
      <alignment horizontal="center" vertical="center" wrapText="1"/>
    </xf>
    <xf numFmtId="1" fontId="126" fillId="0" borderId="11" xfId="0" applyNumberFormat="1" applyFont="1" applyBorder="1" applyAlignment="1">
      <alignment horizontal="center" vertical="center" wrapText="1"/>
    </xf>
    <xf numFmtId="1" fontId="126" fillId="0" borderId="11" xfId="0" applyNumberFormat="1" applyFont="1" applyBorder="1" applyAlignment="1">
      <alignment horizontal="center" vertical="top"/>
    </xf>
    <xf numFmtId="1" fontId="126" fillId="0" borderId="51" xfId="0" applyNumberFormat="1" applyFont="1" applyBorder="1" applyAlignment="1">
      <alignment horizontal="center" vertical="top"/>
    </xf>
    <xf numFmtId="4" fontId="126" fillId="0" borderId="4" xfId="0" applyNumberFormat="1" applyFont="1" applyBorder="1" applyAlignment="1">
      <alignment vertical="top"/>
    </xf>
    <xf numFmtId="1" fontId="129" fillId="0" borderId="11" xfId="0" applyNumberFormat="1" applyFont="1" applyBorder="1" applyAlignment="1">
      <alignment horizontal="center" vertical="top"/>
    </xf>
    <xf numFmtId="1" fontId="129" fillId="0" borderId="51" xfId="0" applyNumberFormat="1" applyFont="1" applyBorder="1" applyAlignment="1">
      <alignment horizontal="center" vertical="top"/>
    </xf>
    <xf numFmtId="4" fontId="132" fillId="0" borderId="4" xfId="0" applyNumberFormat="1" applyFont="1" applyBorder="1" applyAlignment="1">
      <alignment horizontal="center" vertical="top"/>
    </xf>
    <xf numFmtId="4" fontId="132" fillId="0" borderId="4" xfId="0" applyNumberFormat="1" applyFont="1" applyBorder="1" applyAlignment="1">
      <alignment horizontal="center" vertical="center"/>
    </xf>
    <xf numFmtId="1" fontId="126" fillId="0" borderId="0" xfId="0" applyNumberFormat="1" applyFont="1" applyAlignment="1">
      <alignment horizontal="center" vertical="top"/>
    </xf>
    <xf numFmtId="0" fontId="123" fillId="0" borderId="63" xfId="75" applyFont="1" applyBorder="1" applyAlignment="1">
      <alignment horizontal="center" vertical="center" wrapText="1"/>
    </xf>
    <xf numFmtId="0" fontId="123" fillId="0" borderId="64" xfId="75" applyFont="1" applyBorder="1" applyAlignment="1">
      <alignment horizontal="center" wrapText="1"/>
    </xf>
    <xf numFmtId="0" fontId="123" fillId="0" borderId="64" xfId="75" applyFont="1" applyBorder="1" applyAlignment="1">
      <alignment horizontal="center" vertical="center" wrapText="1"/>
    </xf>
    <xf numFmtId="3" fontId="123" fillId="0" borderId="64" xfId="75" applyNumberFormat="1" applyFont="1" applyBorder="1" applyAlignment="1">
      <alignment horizontal="center" vertical="center" wrapText="1"/>
    </xf>
    <xf numFmtId="3" fontId="123" fillId="0" borderId="65" xfId="75" applyNumberFormat="1" applyFont="1" applyBorder="1" applyAlignment="1">
      <alignment horizontal="center" vertical="center" wrapText="1"/>
    </xf>
    <xf numFmtId="0" fontId="121" fillId="0" borderId="59" xfId="75" applyFont="1" applyBorder="1" applyAlignment="1">
      <alignment horizontal="center" vertical="center" wrapText="1"/>
    </xf>
    <xf numFmtId="0" fontId="123" fillId="0" borderId="6" xfId="75" applyFont="1" applyBorder="1" applyAlignment="1">
      <alignment wrapText="1"/>
    </xf>
    <xf numFmtId="0" fontId="124" fillId="0" borderId="6" xfId="75" applyFont="1" applyBorder="1" applyAlignment="1">
      <alignment horizontal="center" vertical="center" wrapText="1"/>
    </xf>
    <xf numFmtId="3" fontId="123" fillId="0" borderId="6" xfId="75" applyNumberFormat="1" applyFont="1" applyBorder="1" applyAlignment="1">
      <alignment horizontal="center" vertical="center" wrapText="1"/>
    </xf>
    <xf numFmtId="3" fontId="123" fillId="0" borderId="66" xfId="75" applyNumberFormat="1" applyFont="1" applyBorder="1" applyAlignment="1">
      <alignment horizontal="center" vertical="center" wrapText="1"/>
    </xf>
    <xf numFmtId="0" fontId="55" fillId="0" borderId="136" xfId="75" applyFont="1" applyBorder="1" applyAlignment="1">
      <alignment horizontal="center" vertical="center" wrapText="1"/>
    </xf>
    <xf numFmtId="0" fontId="55" fillId="0" borderId="139" xfId="75" applyFont="1" applyBorder="1" applyAlignment="1">
      <alignment wrapText="1"/>
    </xf>
    <xf numFmtId="0" fontId="55" fillId="0" borderId="139" xfId="77" applyFont="1" applyBorder="1" applyAlignment="1">
      <alignment horizontal="center" vertical="center" wrapText="1"/>
    </xf>
    <xf numFmtId="0" fontId="55" fillId="0" borderId="139" xfId="77" applyFont="1" applyBorder="1" applyAlignment="1">
      <alignment horizontal="left" vertical="center" wrapText="1"/>
    </xf>
    <xf numFmtId="0" fontId="123" fillId="0" borderId="139" xfId="75" applyFont="1" applyBorder="1" applyAlignment="1">
      <alignment horizontal="center" wrapText="1"/>
    </xf>
    <xf numFmtId="0" fontId="124" fillId="0" borderId="139" xfId="75" applyFont="1" applyBorder="1" applyAlignment="1">
      <alignment horizontal="center" wrapText="1"/>
    </xf>
    <xf numFmtId="0" fontId="55" fillId="0" borderId="0" xfId="75" applyFont="1" applyAlignment="1">
      <alignment horizontal="center"/>
    </xf>
    <xf numFmtId="2" fontId="55" fillId="0" borderId="136" xfId="75" applyNumberFormat="1" applyFont="1" applyBorder="1" applyAlignment="1">
      <alignment horizontal="center" vertical="center" wrapText="1"/>
    </xf>
    <xf numFmtId="0" fontId="121" fillId="0" borderId="170" xfId="75" applyFont="1" applyBorder="1" applyAlignment="1">
      <alignment horizontal="center" vertical="center" wrapText="1"/>
    </xf>
    <xf numFmtId="0" fontId="123" fillId="0" borderId="146" xfId="75" applyFont="1" applyBorder="1" applyAlignment="1">
      <alignment wrapText="1"/>
    </xf>
    <xf numFmtId="0" fontId="123" fillId="0" borderId="147" xfId="75" applyFont="1" applyBorder="1" applyAlignment="1">
      <alignment wrapText="1"/>
    </xf>
    <xf numFmtId="0" fontId="124" fillId="0" borderId="139" xfId="75" applyFont="1" applyBorder="1" applyAlignment="1">
      <alignment horizontal="center" vertical="center" wrapText="1"/>
    </xf>
    <xf numFmtId="0" fontId="124" fillId="0" borderId="136" xfId="75" applyFont="1" applyBorder="1" applyAlignment="1">
      <alignment horizontal="center" vertical="center" wrapText="1"/>
    </xf>
    <xf numFmtId="0" fontId="121" fillId="0" borderId="136" xfId="75" applyFont="1" applyBorder="1" applyAlignment="1">
      <alignment horizontal="center" vertical="center" wrapText="1"/>
    </xf>
    <xf numFmtId="0" fontId="123" fillId="0" borderId="139" xfId="75" applyFont="1" applyBorder="1" applyAlignment="1">
      <alignment wrapText="1"/>
    </xf>
    <xf numFmtId="0" fontId="121" fillId="0" borderId="136" xfId="75" applyFont="1" applyBorder="1" applyAlignment="1">
      <alignment horizontal="center" vertical="center"/>
    </xf>
    <xf numFmtId="0" fontId="123" fillId="0" borderId="139" xfId="75" applyFont="1" applyBorder="1" applyAlignment="1"/>
    <xf numFmtId="0" fontId="123" fillId="0" borderId="136" xfId="75" applyFont="1" applyBorder="1" applyAlignment="1">
      <alignment horizontal="center" wrapText="1"/>
    </xf>
    <xf numFmtId="0" fontId="123" fillId="0" borderId="145" xfId="75" applyFont="1" applyBorder="1" applyAlignment="1"/>
    <xf numFmtId="0" fontId="123" fillId="0" borderId="147" xfId="75" applyFont="1" applyBorder="1" applyAlignment="1"/>
    <xf numFmtId="0" fontId="124" fillId="0" borderId="139" xfId="75" applyFont="1" applyBorder="1" applyAlignment="1">
      <alignment wrapText="1"/>
    </xf>
    <xf numFmtId="0" fontId="121" fillId="0" borderId="170" xfId="75" applyFont="1" applyBorder="1" applyAlignment="1">
      <alignment horizontal="center" vertical="center"/>
    </xf>
    <xf numFmtId="0" fontId="123" fillId="0" borderId="146" xfId="75" applyFont="1" applyBorder="1" applyAlignment="1"/>
    <xf numFmtId="0" fontId="55" fillId="0" borderId="139" xfId="75" applyFont="1" applyBorder="1" applyAlignment="1">
      <alignment horizontal="center" vertical="center" wrapText="1"/>
    </xf>
    <xf numFmtId="0" fontId="126" fillId="0" borderId="139" xfId="75" applyFont="1" applyBorder="1" applyAlignment="1">
      <alignment wrapText="1"/>
    </xf>
    <xf numFmtId="0" fontId="126" fillId="0" borderId="139" xfId="75" applyFont="1" applyBorder="1" applyAlignment="1">
      <alignment horizontal="center" vertical="center" wrapText="1"/>
    </xf>
    <xf numFmtId="0" fontId="123" fillId="0" borderId="139" xfId="75" applyFont="1" applyBorder="1" applyAlignment="1">
      <alignment horizontal="left" wrapText="1"/>
    </xf>
    <xf numFmtId="0" fontId="123" fillId="0" borderId="139" xfId="75" applyFont="1" applyBorder="1" applyAlignment="1">
      <alignment horizontal="center" vertical="center" wrapText="1"/>
    </xf>
    <xf numFmtId="0" fontId="124" fillId="0" borderId="139" xfId="75" applyFont="1" applyBorder="1" applyAlignment="1">
      <alignment horizontal="left" vertical="center" wrapText="1"/>
    </xf>
    <xf numFmtId="0" fontId="72" fillId="0" borderId="139" xfId="30" applyFont="1" applyFill="1" applyBorder="1" applyAlignment="1" applyProtection="1">
      <alignment horizontal="left" vertical="center" wrapText="1"/>
    </xf>
    <xf numFmtId="3" fontId="146" fillId="0" borderId="139" xfId="27" applyNumberFormat="1" applyFont="1" applyBorder="1" applyAlignment="1">
      <alignment horizontal="center" vertical="center"/>
    </xf>
    <xf numFmtId="0" fontId="124" fillId="0" borderId="0" xfId="0" applyFont="1" applyAlignment="1">
      <alignment horizontal="left" vertical="center"/>
    </xf>
    <xf numFmtId="3" fontId="124" fillId="0" borderId="0" xfId="0" applyNumberFormat="1" applyFont="1" applyAlignment="1">
      <alignment horizontal="center" vertical="center"/>
    </xf>
    <xf numFmtId="3" fontId="72" fillId="0" borderId="93" xfId="27" applyNumberFormat="1" applyFont="1" applyBorder="1" applyAlignment="1" applyProtection="1">
      <alignment horizontal="center" vertical="center" wrapText="1"/>
      <protection locked="0"/>
    </xf>
    <xf numFmtId="3" fontId="134" fillId="0" borderId="93" xfId="27" applyNumberFormat="1" applyFont="1" applyBorder="1" applyAlignment="1" applyProtection="1">
      <alignment horizontal="center" vertical="center" wrapText="1"/>
      <protection locked="0"/>
    </xf>
    <xf numFmtId="3" fontId="55" fillId="0" borderId="93" xfId="27" applyNumberFormat="1" applyFont="1" applyBorder="1" applyAlignment="1" applyProtection="1">
      <alignment horizontal="center" vertical="center"/>
      <protection locked="0"/>
    </xf>
    <xf numFmtId="0" fontId="72" fillId="0" borderId="93" xfId="27" applyFont="1" applyBorder="1" applyAlignment="1">
      <alignment horizontal="center" vertical="top" wrapText="1"/>
    </xf>
    <xf numFmtId="0" fontId="72" fillId="0" borderId="93" xfId="27" applyFont="1" applyBorder="1" applyAlignment="1">
      <alignment horizontal="center" vertical="center" wrapText="1"/>
    </xf>
    <xf numFmtId="3" fontId="72" fillId="0" borderId="93" xfId="27" applyNumberFormat="1" applyFont="1" applyBorder="1" applyAlignment="1">
      <alignment horizontal="center" vertical="center" wrapText="1"/>
    </xf>
    <xf numFmtId="0" fontId="72" fillId="0" borderId="93" xfId="27" applyFont="1" applyBorder="1" applyAlignment="1">
      <alignment vertical="top" wrapText="1"/>
    </xf>
    <xf numFmtId="3" fontId="134" fillId="0" borderId="93" xfId="27" applyNumberFormat="1" applyFont="1" applyBorder="1" applyAlignment="1">
      <alignment horizontal="center" vertical="center" wrapText="1"/>
    </xf>
    <xf numFmtId="172" fontId="72" fillId="0" borderId="93" xfId="27" applyNumberFormat="1" applyFont="1" applyBorder="1" applyAlignment="1">
      <alignment horizontal="center" vertical="top" wrapText="1"/>
    </xf>
    <xf numFmtId="0" fontId="72" fillId="0" borderId="93" xfId="27" applyFont="1" applyBorder="1" applyAlignment="1">
      <alignment horizontal="left" vertical="top" wrapText="1"/>
    </xf>
    <xf numFmtId="3" fontId="55" fillId="0" borderId="93" xfId="27" applyNumberFormat="1" applyFont="1" applyBorder="1" applyAlignment="1">
      <alignment horizontal="center" vertical="center"/>
    </xf>
    <xf numFmtId="2" fontId="72" fillId="0" borderId="93" xfId="15" applyNumberFormat="1" applyFont="1" applyBorder="1" applyAlignment="1">
      <alignment horizontal="center" vertical="top" wrapText="1"/>
    </xf>
    <xf numFmtId="0" fontId="55" fillId="0" borderId="93" xfId="27" applyFont="1" applyBorder="1" applyAlignment="1">
      <alignment horizontal="left" vertical="top" wrapText="1"/>
    </xf>
    <xf numFmtId="3" fontId="55" fillId="0" borderId="93" xfId="27" applyNumberFormat="1" applyFont="1" applyBorder="1" applyAlignment="1">
      <alignment horizontal="center" vertical="center" wrapText="1"/>
    </xf>
    <xf numFmtId="0" fontId="134" fillId="0" borderId="93" xfId="27" applyFont="1" applyBorder="1" applyAlignment="1">
      <alignment horizontal="center" vertical="top" wrapText="1"/>
    </xf>
    <xf numFmtId="172" fontId="72" fillId="0" borderId="93" xfId="15" applyNumberFormat="1" applyFont="1" applyBorder="1" applyAlignment="1">
      <alignment horizontal="center" vertical="top" wrapText="1"/>
    </xf>
    <xf numFmtId="0" fontId="72" fillId="0" borderId="93" xfId="27" applyFont="1" applyBorder="1" applyAlignment="1">
      <alignment horizontal="center" vertical="top"/>
    </xf>
    <xf numFmtId="2" fontId="72" fillId="0" borderId="93" xfId="15" applyNumberFormat="1" applyFont="1" applyBorder="1" applyAlignment="1">
      <alignment horizontal="left" vertical="top" wrapText="1"/>
    </xf>
    <xf numFmtId="0" fontId="72" fillId="0" borderId="93" xfId="27" applyFont="1" applyBorder="1" applyAlignment="1">
      <alignment horizontal="right" vertical="top"/>
    </xf>
    <xf numFmtId="2" fontId="55" fillId="0" borderId="93" xfId="15" applyNumberFormat="1" applyFont="1" applyBorder="1" applyAlignment="1">
      <alignment horizontal="left" vertical="top" wrapText="1"/>
    </xf>
    <xf numFmtId="172" fontId="72" fillId="0" borderId="93" xfId="27" applyNumberFormat="1" applyFont="1" applyBorder="1" applyAlignment="1">
      <alignment horizontal="center" vertical="top"/>
    </xf>
    <xf numFmtId="2" fontId="72" fillId="0" borderId="93" xfId="27" quotePrefix="1" applyNumberFormat="1" applyFont="1" applyBorder="1" applyAlignment="1">
      <alignment horizontal="justify" vertical="top" wrapText="1"/>
    </xf>
    <xf numFmtId="2" fontId="55" fillId="0" borderId="93" xfId="27" applyNumberFormat="1" applyFont="1" applyBorder="1" applyAlignment="1">
      <alignment vertical="top" wrapText="1"/>
    </xf>
    <xf numFmtId="2" fontId="55" fillId="0" borderId="93" xfId="27" applyNumberFormat="1" applyFont="1" applyBorder="1" applyAlignment="1">
      <alignment horizontal="justify" vertical="top" wrapText="1"/>
    </xf>
    <xf numFmtId="2" fontId="72" fillId="0" borderId="93" xfId="27" applyNumberFormat="1" applyFont="1" applyBorder="1" applyAlignment="1">
      <alignment horizontal="justify" vertical="top" wrapText="1"/>
    </xf>
    <xf numFmtId="0" fontId="72" fillId="0" borderId="93" xfId="27" applyFont="1" applyBorder="1" applyAlignment="1">
      <alignment horizontal="justify" vertical="top" wrapText="1"/>
    </xf>
    <xf numFmtId="172" fontId="72" fillId="0" borderId="93" xfId="33" applyNumberFormat="1" applyFont="1" applyBorder="1" applyAlignment="1">
      <alignment horizontal="center" vertical="top"/>
    </xf>
    <xf numFmtId="3" fontId="72" fillId="0" borderId="93" xfId="34" applyNumberFormat="1" applyFont="1" applyBorder="1" applyAlignment="1">
      <alignment horizontal="center" vertical="center" wrapText="1"/>
    </xf>
    <xf numFmtId="2" fontId="126" fillId="0" borderId="93" xfId="27" applyNumberFormat="1" applyFont="1" applyBorder="1" applyAlignment="1">
      <alignment horizontal="justify" vertical="top" wrapText="1"/>
    </xf>
    <xf numFmtId="0" fontId="72" fillId="0" borderId="93" xfId="35" applyFont="1" applyBorder="1" applyAlignment="1">
      <alignment horizontal="justify" vertical="top" wrapText="1"/>
    </xf>
    <xf numFmtId="2" fontId="129" fillId="0" borderId="93" xfId="15" applyNumberFormat="1" applyFont="1" applyBorder="1" applyAlignment="1">
      <alignment horizontal="justify" vertical="top" wrapText="1"/>
    </xf>
    <xf numFmtId="1" fontId="72" fillId="0" borderId="93" xfId="27" applyNumberFormat="1" applyFont="1" applyBorder="1" applyAlignment="1">
      <alignment horizontal="center" vertical="top"/>
    </xf>
    <xf numFmtId="0" fontId="55" fillId="0" borderId="93" xfId="27" applyFont="1" applyBorder="1" applyAlignment="1">
      <alignment horizontal="justify" vertical="top" wrapText="1"/>
    </xf>
    <xf numFmtId="2" fontId="126" fillId="0" borderId="93" xfId="15" applyNumberFormat="1" applyFont="1" applyBorder="1" applyAlignment="1">
      <alignment horizontal="justify" vertical="top" wrapText="1"/>
    </xf>
    <xf numFmtId="0" fontId="129" fillId="0" borderId="93" xfId="27" applyFont="1" applyBorder="1" applyAlignment="1">
      <alignment horizontal="center" vertical="top"/>
    </xf>
    <xf numFmtId="0" fontId="126" fillId="0" borderId="93" xfId="27" applyFont="1" applyBorder="1" applyAlignment="1">
      <alignment vertical="top"/>
    </xf>
    <xf numFmtId="3" fontId="126" fillId="0" borderId="93" xfId="27" applyNumberFormat="1" applyFont="1" applyBorder="1" applyAlignment="1">
      <alignment horizontal="center" vertical="center"/>
    </xf>
    <xf numFmtId="0" fontId="72" fillId="0" borderId="93" xfId="27" applyFont="1" applyBorder="1" applyAlignment="1">
      <alignment vertical="top"/>
    </xf>
    <xf numFmtId="0" fontId="147" fillId="0" borderId="93" xfId="36" applyFont="1" applyFill="1" applyBorder="1" applyAlignment="1" applyProtection="1">
      <alignment horizontal="center" vertical="top" wrapText="1"/>
    </xf>
    <xf numFmtId="0" fontId="129" fillId="0" borderId="93" xfId="27" applyFont="1" applyBorder="1" applyAlignment="1">
      <alignment horizontal="center" vertical="top" wrapText="1"/>
    </xf>
    <xf numFmtId="0" fontId="129" fillId="0" borderId="93" xfId="27" applyFont="1" applyBorder="1" applyAlignment="1">
      <alignment horizontal="left" vertical="top" wrapText="1"/>
    </xf>
    <xf numFmtId="0" fontId="123" fillId="0" borderId="93" xfId="27" applyFont="1" applyBorder="1" applyAlignment="1">
      <alignment horizontal="center" vertical="top" wrapText="1"/>
    </xf>
    <xf numFmtId="0" fontId="124" fillId="0" borderId="93" xfId="27" applyFont="1" applyBorder="1" applyAlignment="1">
      <alignment horizontal="left" vertical="top" wrapText="1"/>
    </xf>
    <xf numFmtId="0" fontId="72" fillId="0" borderId="93" xfId="27" applyFont="1" applyBorder="1" applyAlignment="1">
      <alignment horizontal="left" vertical="top"/>
    </xf>
    <xf numFmtId="0" fontId="123" fillId="0" borderId="93" xfId="27" applyFont="1" applyBorder="1" applyAlignment="1">
      <alignment horizontal="center" vertical="top"/>
    </xf>
    <xf numFmtId="0" fontId="124" fillId="0" borderId="93" xfId="27" applyFont="1" applyBorder="1" applyAlignment="1">
      <alignment horizontal="left" vertical="top"/>
    </xf>
    <xf numFmtId="0" fontId="72" fillId="0" borderId="93" xfId="27" quotePrefix="1" applyFont="1" applyBorder="1" applyAlignment="1">
      <alignment horizontal="left" vertical="top"/>
    </xf>
    <xf numFmtId="0" fontId="135" fillId="0" borderId="93" xfId="27" applyFont="1" applyBorder="1" applyAlignment="1">
      <alignment horizontal="left" vertical="top" wrapText="1"/>
    </xf>
    <xf numFmtId="0" fontId="123" fillId="0" borderId="93" xfId="27" applyFont="1" applyBorder="1" applyAlignment="1">
      <alignment horizontal="left" vertical="top" wrapText="1"/>
    </xf>
    <xf numFmtId="0" fontId="124" fillId="0" borderId="93" xfId="27" applyFont="1" applyBorder="1" applyAlignment="1">
      <alignment vertical="top"/>
    </xf>
    <xf numFmtId="0" fontId="123" fillId="0" borderId="0" xfId="0" applyFont="1"/>
    <xf numFmtId="3" fontId="72" fillId="0" borderId="76" xfId="14" applyNumberFormat="1" applyFont="1" applyFill="1" applyBorder="1" applyAlignment="1" applyProtection="1">
      <alignment horizontal="center" vertical="center"/>
      <protection locked="0"/>
    </xf>
    <xf numFmtId="3" fontId="55" fillId="0" borderId="76" xfId="27" applyNumberFormat="1" applyFont="1" applyBorder="1" applyAlignment="1" applyProtection="1">
      <alignment horizontal="center" vertical="center"/>
      <protection locked="0"/>
    </xf>
    <xf numFmtId="3" fontId="55" fillId="0" borderId="76" xfId="27" applyNumberFormat="1" applyFont="1" applyBorder="1" applyAlignment="1" applyProtection="1">
      <alignment horizontal="center" vertical="center" wrapText="1"/>
      <protection locked="0"/>
    </xf>
    <xf numFmtId="3" fontId="140" fillId="0" borderId="76" xfId="27" applyNumberFormat="1" applyFont="1" applyBorder="1" applyAlignment="1" applyProtection="1">
      <alignment horizontal="center" vertical="center" wrapText="1"/>
      <protection locked="0"/>
    </xf>
    <xf numFmtId="3" fontId="55" fillId="0" borderId="76" xfId="4" applyNumberFormat="1" applyFont="1" applyFill="1" applyBorder="1" applyAlignment="1" applyProtection="1">
      <alignment horizontal="center" vertical="center"/>
      <protection locked="0"/>
    </xf>
    <xf numFmtId="0" fontId="72" fillId="0" borderId="76" xfId="27" applyFont="1" applyBorder="1" applyAlignment="1">
      <alignment horizontal="center" vertical="center"/>
    </xf>
    <xf numFmtId="0" fontId="72" fillId="0" borderId="76" xfId="27" applyFont="1" applyBorder="1" applyAlignment="1">
      <alignment horizontal="left"/>
    </xf>
    <xf numFmtId="3" fontId="72" fillId="0" borderId="76" xfId="27" applyNumberFormat="1" applyFont="1" applyBorder="1" applyAlignment="1">
      <alignment horizontal="center" vertical="center"/>
    </xf>
    <xf numFmtId="3" fontId="72" fillId="0" borderId="76" xfId="14" applyNumberFormat="1" applyFont="1" applyFill="1" applyBorder="1" applyAlignment="1" applyProtection="1">
      <alignment horizontal="center" vertical="center"/>
    </xf>
    <xf numFmtId="0" fontId="55" fillId="0" borderId="76" xfId="27" applyFont="1" applyBorder="1" applyAlignment="1">
      <alignment horizontal="left"/>
    </xf>
    <xf numFmtId="0" fontId="140" fillId="0" borderId="76" xfId="27" applyFont="1" applyBorder="1" applyAlignment="1">
      <alignment horizontal="left"/>
    </xf>
    <xf numFmtId="3" fontId="55" fillId="0" borderId="76" xfId="27" applyNumberFormat="1" applyFont="1" applyBorder="1" applyAlignment="1">
      <alignment horizontal="center" vertical="center"/>
    </xf>
    <xf numFmtId="0" fontId="55" fillId="0" borderId="76" xfId="27" applyFont="1" applyBorder="1" applyAlignment="1">
      <alignment horizontal="center" vertical="center"/>
    </xf>
    <xf numFmtId="0" fontId="55" fillId="0" borderId="76" xfId="27" applyFont="1" applyBorder="1" applyAlignment="1">
      <alignment horizontal="left" wrapText="1"/>
    </xf>
    <xf numFmtId="3" fontId="55" fillId="0" borderId="76" xfId="27" applyNumberFormat="1" applyFont="1" applyBorder="1" applyAlignment="1">
      <alignment horizontal="center" vertical="center" wrapText="1"/>
    </xf>
    <xf numFmtId="2" fontId="55" fillId="0" borderId="76" xfId="27" applyNumberFormat="1" applyFont="1" applyBorder="1" applyAlignment="1">
      <alignment horizontal="center" vertical="center"/>
    </xf>
    <xf numFmtId="0" fontId="140" fillId="0" borderId="76" xfId="27" applyFont="1" applyBorder="1" applyAlignment="1">
      <alignment horizontal="left" wrapText="1"/>
    </xf>
    <xf numFmtId="3" fontId="140" fillId="0" borderId="76" xfId="27" applyNumberFormat="1" applyFont="1" applyBorder="1" applyAlignment="1">
      <alignment horizontal="center" vertical="center" wrapText="1"/>
    </xf>
    <xf numFmtId="0" fontId="72" fillId="0" borderId="76" xfId="27" applyFont="1" applyBorder="1" applyAlignment="1">
      <alignment horizontal="left" wrapText="1"/>
    </xf>
    <xf numFmtId="0" fontId="72" fillId="0" borderId="76" xfId="27" applyFont="1" applyBorder="1" applyAlignment="1">
      <alignment horizontal="center" vertical="center" wrapText="1"/>
    </xf>
    <xf numFmtId="174" fontId="55" fillId="0" borderId="76" xfId="27" applyNumberFormat="1" applyFont="1" applyBorder="1" applyAlignment="1">
      <alignment horizontal="center" vertical="center"/>
    </xf>
    <xf numFmtId="0" fontId="72" fillId="0" borderId="76" xfId="27" quotePrefix="1" applyFont="1" applyBorder="1" applyAlignment="1">
      <alignment horizontal="left"/>
    </xf>
    <xf numFmtId="174" fontId="72" fillId="0" borderId="76" xfId="27" applyNumberFormat="1" applyFont="1" applyBorder="1" applyAlignment="1">
      <alignment horizontal="center" vertical="center"/>
    </xf>
    <xf numFmtId="2" fontId="55" fillId="0" borderId="76" xfId="27" applyNumberFormat="1" applyFont="1" applyBorder="1" applyAlignment="1">
      <alignment horizontal="left" wrapText="1"/>
    </xf>
    <xf numFmtId="3" fontId="55" fillId="0" borderId="76" xfId="4" applyNumberFormat="1" applyFont="1" applyFill="1" applyBorder="1" applyAlignment="1" applyProtection="1">
      <alignment horizontal="center" vertical="center"/>
    </xf>
    <xf numFmtId="175" fontId="72" fillId="0" borderId="76" xfId="27" applyNumberFormat="1" applyFont="1" applyBorder="1" applyAlignment="1">
      <alignment horizontal="center" vertical="center"/>
    </xf>
    <xf numFmtId="0" fontId="125" fillId="0" borderId="76" xfId="27" applyFont="1" applyBorder="1" applyAlignment="1">
      <alignment horizontal="center" vertical="center"/>
    </xf>
    <xf numFmtId="0" fontId="125" fillId="0" borderId="76" xfId="27" applyFont="1" applyBorder="1" applyAlignment="1">
      <alignment horizontal="left" wrapText="1"/>
    </xf>
    <xf numFmtId="3" fontId="125" fillId="0" borderId="76" xfId="27" applyNumberFormat="1" applyFont="1" applyBorder="1" applyAlignment="1">
      <alignment horizontal="center" vertical="center" wrapText="1"/>
    </xf>
    <xf numFmtId="0" fontId="55" fillId="0" borderId="76" xfId="27" applyFont="1" applyBorder="1" applyAlignment="1">
      <alignment horizontal="center" vertical="center" wrapText="1"/>
    </xf>
    <xf numFmtId="172" fontId="55" fillId="0" borderId="76" xfId="27" applyNumberFormat="1" applyFont="1" applyBorder="1" applyAlignment="1">
      <alignment horizontal="center" vertical="center" wrapText="1"/>
    </xf>
    <xf numFmtId="172" fontId="55" fillId="0" borderId="76" xfId="27" applyNumberFormat="1" applyFont="1" applyBorder="1" applyAlignment="1">
      <alignment horizontal="center" vertical="center"/>
    </xf>
    <xf numFmtId="0" fontId="141" fillId="0" borderId="76" xfId="27" applyFont="1" applyBorder="1" applyAlignment="1">
      <alignment horizontal="left" wrapText="1"/>
    </xf>
    <xf numFmtId="0" fontId="55" fillId="0" borderId="76" xfId="27" quotePrefix="1" applyFont="1" applyBorder="1" applyAlignment="1">
      <alignment horizontal="left" wrapText="1"/>
    </xf>
    <xf numFmtId="0" fontId="124" fillId="0" borderId="76" xfId="27" applyFont="1" applyBorder="1" applyAlignment="1">
      <alignment horizontal="center" vertical="center"/>
    </xf>
    <xf numFmtId="0" fontId="55" fillId="0" borderId="61" xfId="3" applyFont="1" applyBorder="1" applyAlignment="1">
      <alignment horizontal="left" wrapText="1"/>
    </xf>
    <xf numFmtId="3" fontId="55" fillId="0" borderId="61" xfId="3" applyNumberFormat="1" applyFont="1" applyBorder="1" applyAlignment="1">
      <alignment horizontal="center" vertical="center" wrapText="1"/>
    </xf>
    <xf numFmtId="0" fontId="55" fillId="0" borderId="76" xfId="37" applyFont="1" applyBorder="1" applyAlignment="1">
      <alignment horizontal="left" wrapText="1"/>
    </xf>
    <xf numFmtId="3" fontId="55" fillId="0" borderId="76" xfId="37" applyNumberFormat="1" applyFont="1" applyBorder="1" applyAlignment="1">
      <alignment horizontal="center" vertical="center" wrapText="1"/>
    </xf>
    <xf numFmtId="0" fontId="55" fillId="0" borderId="76" xfId="3" applyFont="1" applyBorder="1" applyAlignment="1">
      <alignment horizontal="left" wrapText="1"/>
    </xf>
    <xf numFmtId="3" fontId="55" fillId="0" borderId="76" xfId="3" applyNumberFormat="1" applyFont="1" applyBorder="1" applyAlignment="1">
      <alignment horizontal="center" vertical="center" wrapText="1"/>
    </xf>
    <xf numFmtId="172" fontId="72" fillId="0" borderId="76" xfId="27" applyNumberFormat="1" applyFont="1" applyBorder="1" applyAlignment="1">
      <alignment horizontal="center" vertical="center" wrapText="1"/>
    </xf>
    <xf numFmtId="0" fontId="55" fillId="0" borderId="91" xfId="3" applyFont="1" applyBorder="1" applyAlignment="1">
      <alignment horizontal="left" wrapText="1"/>
    </xf>
    <xf numFmtId="3" fontId="55" fillId="0" borderId="91" xfId="3" applyNumberFormat="1" applyFont="1" applyBorder="1" applyAlignment="1">
      <alignment horizontal="center" vertical="center" wrapText="1"/>
    </xf>
    <xf numFmtId="0" fontId="55" fillId="0" borderId="148" xfId="27" applyFont="1" applyBorder="1" applyAlignment="1">
      <alignment horizontal="center" vertical="center"/>
    </xf>
    <xf numFmtId="0" fontId="72" fillId="0" borderId="148" xfId="27" applyFont="1" applyBorder="1" applyAlignment="1">
      <alignment horizontal="left" wrapText="1"/>
    </xf>
    <xf numFmtId="3" fontId="55" fillId="0" borderId="148" xfId="27" applyNumberFormat="1" applyFont="1" applyBorder="1" applyAlignment="1">
      <alignment horizontal="center" vertical="center"/>
    </xf>
    <xf numFmtId="3" fontId="72" fillId="0" borderId="105" xfId="14" applyNumberFormat="1" applyFont="1" applyFill="1" applyBorder="1" applyAlignment="1" applyProtection="1">
      <alignment horizontal="center" vertical="center" wrapText="1"/>
      <protection locked="0"/>
    </xf>
    <xf numFmtId="3" fontId="55" fillId="0" borderId="105" xfId="14" applyNumberFormat="1" applyFont="1" applyFill="1" applyBorder="1" applyAlignment="1" applyProtection="1">
      <alignment horizontal="center" vertical="center"/>
      <protection locked="0"/>
    </xf>
    <xf numFmtId="0" fontId="72" fillId="0" borderId="105" xfId="27" applyFont="1" applyBorder="1" applyAlignment="1">
      <alignment horizontal="center" vertical="center" wrapText="1"/>
    </xf>
    <xf numFmtId="0" fontId="72" fillId="0" borderId="105" xfId="27" applyFont="1" applyBorder="1" applyAlignment="1">
      <alignment horizontal="center" wrapText="1"/>
    </xf>
    <xf numFmtId="3" fontId="72" fillId="0" borderId="105" xfId="14" applyNumberFormat="1" applyFont="1" applyFill="1" applyBorder="1" applyAlignment="1" applyProtection="1">
      <alignment horizontal="center" vertical="center" wrapText="1"/>
    </xf>
    <xf numFmtId="0" fontId="72" fillId="0" borderId="105" xfId="27" applyFont="1" applyBorder="1" applyAlignment="1">
      <alignment horizontal="center" vertical="center"/>
    </xf>
    <xf numFmtId="0" fontId="140" fillId="0" borderId="105" xfId="27" applyFont="1" applyBorder="1" applyAlignment="1">
      <alignment horizontal="justify" wrapText="1"/>
    </xf>
    <xf numFmtId="0" fontId="55" fillId="0" borderId="105" xfId="27" applyFont="1" applyBorder="1" applyAlignment="1">
      <alignment horizontal="center"/>
    </xf>
    <xf numFmtId="3" fontId="55" fillId="0" borderId="105" xfId="14" applyNumberFormat="1" applyFont="1" applyFill="1" applyBorder="1" applyAlignment="1" applyProtection="1">
      <alignment horizontal="center" vertical="center"/>
    </xf>
    <xf numFmtId="0" fontId="55" fillId="0" borderId="105" xfId="27" applyFont="1" applyBorder="1" applyAlignment="1">
      <alignment horizontal="justify" wrapText="1"/>
    </xf>
    <xf numFmtId="0" fontId="55" fillId="0" borderId="105" xfId="27" applyFont="1" applyBorder="1" applyAlignment="1">
      <alignment horizontal="center" wrapText="1"/>
    </xf>
    <xf numFmtId="0" fontId="55" fillId="0" borderId="105" xfId="27" applyFont="1" applyBorder="1" applyAlignment="1">
      <alignment horizontal="center" vertical="center"/>
    </xf>
    <xf numFmtId="0" fontId="140" fillId="0" borderId="105" xfId="27" quotePrefix="1" applyFont="1" applyBorder="1" applyAlignment="1">
      <alignment horizontal="justify" wrapText="1"/>
    </xf>
    <xf numFmtId="0" fontId="72" fillId="0" borderId="105" xfId="27" applyFont="1" applyBorder="1" applyAlignment="1">
      <alignment horizontal="justify"/>
    </xf>
    <xf numFmtId="0" fontId="72" fillId="0" borderId="105" xfId="27" applyFont="1" applyBorder="1" applyAlignment="1">
      <alignment horizontal="justify" wrapText="1"/>
    </xf>
    <xf numFmtId="0" fontId="55" fillId="0" borderId="105" xfId="27" applyFont="1" applyBorder="1"/>
    <xf numFmtId="3" fontId="128" fillId="0" borderId="76" xfId="39" applyNumberFormat="1" applyFont="1" applyBorder="1" applyAlignment="1" applyProtection="1">
      <alignment horizontal="center" vertical="center" wrapText="1"/>
      <protection locked="0"/>
    </xf>
    <xf numFmtId="3" fontId="5" fillId="0" borderId="76" xfId="39" applyNumberFormat="1" applyBorder="1" applyAlignment="1" applyProtection="1">
      <alignment horizontal="center" vertical="center"/>
      <protection locked="0"/>
    </xf>
    <xf numFmtId="2" fontId="128" fillId="0" borderId="76" xfId="39" applyNumberFormat="1" applyFont="1" applyBorder="1" applyAlignment="1">
      <alignment horizontal="center" vertical="top" wrapText="1" shrinkToFit="1"/>
    </xf>
    <xf numFmtId="0" fontId="128" fillId="0" borderId="76" xfId="39" applyFont="1" applyBorder="1" applyAlignment="1">
      <alignment horizontal="center" vertical="top" wrapText="1"/>
    </xf>
    <xf numFmtId="0" fontId="128" fillId="0" borderId="76" xfId="39" applyFont="1" applyBorder="1" applyAlignment="1">
      <alignment horizontal="center" vertical="center" wrapText="1"/>
    </xf>
    <xf numFmtId="3" fontId="128" fillId="0" borderId="76" xfId="39" applyNumberFormat="1" applyFont="1" applyBorder="1" applyAlignment="1">
      <alignment horizontal="center" vertical="center" wrapText="1"/>
    </xf>
    <xf numFmtId="0" fontId="5" fillId="0" borderId="76" xfId="39" applyBorder="1" applyAlignment="1">
      <alignment horizontal="center" vertical="top" wrapText="1"/>
    </xf>
    <xf numFmtId="0" fontId="128" fillId="0" borderId="76" xfId="39" applyFont="1" applyBorder="1" applyAlignment="1">
      <alignment horizontal="justify" vertical="top"/>
    </xf>
    <xf numFmtId="0" fontId="5" fillId="0" borderId="76" xfId="39" applyBorder="1" applyAlignment="1">
      <alignment horizontal="center" vertical="center"/>
    </xf>
    <xf numFmtId="3" fontId="5" fillId="0" borderId="76" xfId="39" applyNumberFormat="1" applyBorder="1" applyAlignment="1">
      <alignment horizontal="center" vertical="center"/>
    </xf>
    <xf numFmtId="0" fontId="5" fillId="0" borderId="76" xfId="39" applyBorder="1" applyAlignment="1">
      <alignment horizontal="center" vertical="top"/>
    </xf>
    <xf numFmtId="0" fontId="128" fillId="0" borderId="76" xfId="40" applyFont="1" applyBorder="1" applyAlignment="1">
      <alignment horizontal="center" vertical="top"/>
    </xf>
    <xf numFmtId="0" fontId="5" fillId="0" borderId="76" xfId="39" applyBorder="1" applyAlignment="1">
      <alignment horizontal="justify" vertical="top" wrapText="1"/>
    </xf>
    <xf numFmtId="0" fontId="5" fillId="0" borderId="76" xfId="40" applyBorder="1" applyAlignment="1">
      <alignment horizontal="center" vertical="top"/>
    </xf>
    <xf numFmtId="0" fontId="5" fillId="0" borderId="76" xfId="27" applyFont="1" applyBorder="1" applyAlignment="1">
      <alignment horizontal="center" vertical="center"/>
    </xf>
    <xf numFmtId="172" fontId="5" fillId="0" borderId="76" xfId="39" applyNumberFormat="1" applyBorder="1" applyAlignment="1">
      <alignment horizontal="center" vertical="top" wrapText="1"/>
    </xf>
    <xf numFmtId="1" fontId="5" fillId="0" borderId="76" xfId="39" applyNumberFormat="1" applyBorder="1" applyAlignment="1">
      <alignment horizontal="center" vertical="top"/>
    </xf>
    <xf numFmtId="0" fontId="5" fillId="0" borderId="76" xfId="39" applyBorder="1" applyAlignment="1">
      <alignment horizontal="justify" vertical="top"/>
    </xf>
    <xf numFmtId="2" fontId="5" fillId="0" borderId="76" xfId="39" applyNumberFormat="1" applyBorder="1" applyAlignment="1">
      <alignment horizontal="center" vertical="top"/>
    </xf>
    <xf numFmtId="1" fontId="5" fillId="0" borderId="76" xfId="39" applyNumberFormat="1" applyBorder="1" applyAlignment="1">
      <alignment horizontal="center" vertical="top" wrapText="1"/>
    </xf>
    <xf numFmtId="2" fontId="5" fillId="0" borderId="76" xfId="39" applyNumberFormat="1" applyBorder="1" applyAlignment="1">
      <alignment horizontal="center" vertical="top" wrapText="1"/>
    </xf>
    <xf numFmtId="2" fontId="5" fillId="0" borderId="76" xfId="39" applyNumberFormat="1" applyBorder="1" applyAlignment="1">
      <alignment horizontal="center" vertical="top" shrinkToFit="1"/>
    </xf>
    <xf numFmtId="1" fontId="5" fillId="0" borderId="76" xfId="27" applyNumberFormat="1" applyFont="1" applyBorder="1" applyAlignment="1">
      <alignment horizontal="center" vertical="top"/>
    </xf>
    <xf numFmtId="0" fontId="5" fillId="0" borderId="76" xfId="27" applyFont="1" applyBorder="1" applyAlignment="1">
      <alignment horizontal="justify" vertical="top"/>
    </xf>
    <xf numFmtId="2" fontId="5" fillId="0" borderId="76" xfId="27" applyNumberFormat="1" applyFont="1" applyBorder="1" applyAlignment="1">
      <alignment horizontal="center" vertical="top"/>
    </xf>
    <xf numFmtId="0" fontId="5" fillId="0" borderId="76" xfId="27" applyFont="1" applyBorder="1" applyAlignment="1">
      <alignment horizontal="center" vertical="top"/>
    </xf>
    <xf numFmtId="0" fontId="128" fillId="0" borderId="76" xfId="27" applyFont="1" applyBorder="1" applyAlignment="1">
      <alignment horizontal="justify" vertical="top"/>
    </xf>
    <xf numFmtId="1" fontId="5" fillId="0" borderId="76" xfId="27" applyNumberFormat="1" applyFont="1" applyBorder="1" applyAlignment="1">
      <alignment horizontal="center" vertical="top" wrapText="1"/>
    </xf>
    <xf numFmtId="0" fontId="5" fillId="0" borderId="76" xfId="27" applyFont="1" applyBorder="1" applyAlignment="1">
      <alignment horizontal="justify" vertical="top" wrapText="1"/>
    </xf>
    <xf numFmtId="2" fontId="5" fillId="0" borderId="76" xfId="27" applyNumberFormat="1" applyFont="1" applyBorder="1" applyAlignment="1">
      <alignment horizontal="center" vertical="top" wrapText="1"/>
    </xf>
    <xf numFmtId="1" fontId="5" fillId="0" borderId="76" xfId="40" applyNumberFormat="1" applyBorder="1" applyAlignment="1">
      <alignment horizontal="center" vertical="top"/>
    </xf>
    <xf numFmtId="0" fontId="5" fillId="0" borderId="76" xfId="40" applyBorder="1" applyAlignment="1">
      <alignment horizontal="center" vertical="center"/>
    </xf>
    <xf numFmtId="172" fontId="5" fillId="0" borderId="76" xfId="27" applyNumberFormat="1" applyFont="1" applyBorder="1" applyAlignment="1">
      <alignment horizontal="center" vertical="top"/>
    </xf>
    <xf numFmtId="172" fontId="5" fillId="0" borderId="76" xfId="39" applyNumberFormat="1" applyBorder="1" applyAlignment="1">
      <alignment horizontal="center" vertical="top"/>
    </xf>
    <xf numFmtId="0" fontId="128" fillId="0" borderId="76" xfId="39" applyFont="1" applyBorder="1" applyAlignment="1">
      <alignment horizontal="justify" vertical="top" wrapText="1"/>
    </xf>
    <xf numFmtId="2" fontId="5" fillId="0" borderId="76" xfId="39" applyNumberFormat="1" applyBorder="1" applyAlignment="1">
      <alignment horizontal="justify" vertical="top" wrapText="1"/>
    </xf>
    <xf numFmtId="0" fontId="72" fillId="0" borderId="76" xfId="39" applyFont="1" applyBorder="1" applyAlignment="1">
      <alignment horizontal="center" vertical="top" wrapText="1"/>
    </xf>
    <xf numFmtId="0" fontId="72" fillId="0" borderId="76" xfId="39" applyFont="1" applyBorder="1" applyAlignment="1">
      <alignment horizontal="justify" vertical="top" wrapText="1"/>
    </xf>
    <xf numFmtId="0" fontId="72" fillId="0" borderId="76" xfId="39" applyFont="1" applyBorder="1" applyAlignment="1">
      <alignment horizontal="center" vertical="center" wrapText="1"/>
    </xf>
    <xf numFmtId="3" fontId="6" fillId="0" borderId="0" xfId="0" applyNumberFormat="1" applyFont="1" applyAlignment="1">
      <alignment horizontal="center" vertical="center"/>
    </xf>
    <xf numFmtId="3" fontId="129" fillId="0" borderId="105" xfId="43" applyNumberFormat="1" applyFont="1" applyFill="1" applyBorder="1" applyAlignment="1" applyProtection="1">
      <alignment horizontal="center" vertical="center"/>
      <protection locked="0"/>
    </xf>
    <xf numFmtId="3" fontId="126" fillId="0" borderId="105" xfId="43" applyNumberFormat="1" applyFont="1" applyFill="1" applyBorder="1" applyAlignment="1" applyProtection="1">
      <alignment horizontal="center" vertical="center"/>
      <protection locked="0"/>
    </xf>
    <xf numFmtId="0" fontId="129" fillId="0" borderId="105" xfId="42" applyFont="1" applyBorder="1" applyAlignment="1">
      <alignment horizontal="center" vertical="center" wrapText="1"/>
    </xf>
    <xf numFmtId="3" fontId="129" fillId="0" borderId="105" xfId="42" applyNumberFormat="1" applyFont="1" applyBorder="1" applyAlignment="1">
      <alignment horizontal="center" vertical="center" wrapText="1"/>
    </xf>
    <xf numFmtId="0" fontId="129" fillId="0" borderId="105" xfId="42" applyFont="1" applyBorder="1" applyAlignment="1">
      <alignment horizontal="center" vertical="center"/>
    </xf>
    <xf numFmtId="3" fontId="129" fillId="0" borderId="105" xfId="42" applyNumberFormat="1" applyFont="1" applyBorder="1" applyAlignment="1">
      <alignment horizontal="center" vertical="center"/>
    </xf>
    <xf numFmtId="0" fontId="129" fillId="0" borderId="105" xfId="42" applyFont="1" applyBorder="1" applyAlignment="1">
      <alignment vertical="center"/>
    </xf>
    <xf numFmtId="0" fontId="126" fillId="0" borderId="105" xfId="42" applyFont="1" applyBorder="1" applyAlignment="1">
      <alignment horizontal="center" vertical="center"/>
    </xf>
    <xf numFmtId="3" fontId="126" fillId="0" borderId="105" xfId="42" applyNumberFormat="1" applyFont="1" applyBorder="1" applyAlignment="1">
      <alignment horizontal="center" vertical="center"/>
    </xf>
    <xf numFmtId="0" fontId="55" fillId="0" borderId="105" xfId="42" applyFont="1" applyBorder="1" applyAlignment="1">
      <alignment horizontal="center" vertical="center"/>
    </xf>
    <xf numFmtId="0" fontId="55" fillId="0" borderId="105" xfId="42" applyFont="1" applyBorder="1" applyAlignment="1">
      <alignment horizontal="justify" vertical="center" wrapText="1"/>
    </xf>
    <xf numFmtId="0" fontId="55" fillId="0" borderId="105" xfId="42" applyFont="1" applyBorder="1" applyAlignment="1">
      <alignment vertical="center" wrapText="1"/>
    </xf>
    <xf numFmtId="0" fontId="127" fillId="0" borderId="105" xfId="42" applyFont="1" applyBorder="1" applyAlignment="1">
      <alignment horizontal="justify" vertical="center" wrapText="1"/>
    </xf>
    <xf numFmtId="0" fontId="127" fillId="0" borderId="105" xfId="42" applyFont="1" applyBorder="1" applyAlignment="1">
      <alignment horizontal="left" vertical="center" wrapText="1"/>
    </xf>
    <xf numFmtId="2" fontId="55" fillId="0" borderId="105" xfId="42" applyNumberFormat="1" applyFont="1" applyBorder="1" applyAlignment="1">
      <alignment horizontal="center" vertical="center"/>
    </xf>
    <xf numFmtId="0" fontId="137" fillId="0" borderId="105" xfId="42" applyFont="1" applyBorder="1" applyAlignment="1">
      <alignment horizontal="left" vertical="center" wrapText="1"/>
    </xf>
    <xf numFmtId="0" fontId="55" fillId="0" borderId="105" xfId="44" applyFont="1" applyBorder="1" applyAlignment="1">
      <alignment horizontal="justify" vertical="center"/>
    </xf>
    <xf numFmtId="0" fontId="126" fillId="0" borderId="105" xfId="42" applyFont="1" applyBorder="1" applyAlignment="1">
      <alignment vertical="center"/>
    </xf>
    <xf numFmtId="0" fontId="55" fillId="0" borderId="105" xfId="35" applyFont="1" applyBorder="1" applyAlignment="1">
      <alignment horizontal="justify" vertical="center" wrapText="1"/>
    </xf>
    <xf numFmtId="0" fontId="55" fillId="0" borderId="105" xfId="3" applyFont="1" applyBorder="1" applyAlignment="1">
      <alignment horizontal="justify" vertical="center" wrapText="1"/>
    </xf>
    <xf numFmtId="2" fontId="126" fillId="0" borderId="105" xfId="42" applyNumberFormat="1" applyFont="1" applyBorder="1" applyAlignment="1">
      <alignment horizontal="center" vertical="center"/>
    </xf>
    <xf numFmtId="0" fontId="72" fillId="0" borderId="105" xfId="42" applyFont="1" applyBorder="1" applyAlignment="1">
      <alignment horizontal="left" vertical="center" wrapText="1"/>
    </xf>
    <xf numFmtId="0" fontId="72" fillId="0" borderId="105" xfId="3" applyFont="1" applyBorder="1" applyAlignment="1">
      <alignment horizontal="justify" vertical="center" wrapText="1"/>
    </xf>
    <xf numFmtId="0" fontId="131" fillId="0" borderId="105" xfId="42" applyFont="1" applyBorder="1" applyAlignment="1">
      <alignment horizontal="justify" vertical="center" wrapText="1"/>
    </xf>
    <xf numFmtId="0" fontId="126" fillId="0" borderId="105" xfId="42" applyFont="1" applyBorder="1" applyAlignment="1">
      <alignment vertical="center" wrapText="1"/>
    </xf>
    <xf numFmtId="0" fontId="72" fillId="0" borderId="105" xfId="42" applyFont="1" applyBorder="1" applyAlignment="1">
      <alignment horizontal="center" vertical="center" wrapText="1"/>
    </xf>
    <xf numFmtId="43" fontId="123" fillId="0" borderId="148" xfId="49" applyFont="1" applyFill="1" applyBorder="1" applyAlignment="1" applyProtection="1">
      <alignment horizontal="center" vertical="center"/>
      <protection locked="0"/>
    </xf>
    <xf numFmtId="43" fontId="124" fillId="0" borderId="148" xfId="49" applyFont="1" applyFill="1" applyBorder="1" applyAlignment="1" applyProtection="1">
      <alignment horizontal="center" vertical="center"/>
      <protection locked="0"/>
    </xf>
    <xf numFmtId="43" fontId="55" fillId="0" borderId="148" xfId="49" applyFont="1" applyFill="1" applyBorder="1" applyAlignment="1" applyProtection="1">
      <alignment horizontal="center" vertical="center" wrapText="1"/>
      <protection locked="0"/>
    </xf>
    <xf numFmtId="3" fontId="55" fillId="0" borderId="148" xfId="0" applyNumberFormat="1" applyFont="1" applyBorder="1" applyAlignment="1" applyProtection="1">
      <alignment horizontal="center" vertical="center" wrapText="1"/>
      <protection locked="0"/>
    </xf>
    <xf numFmtId="3" fontId="55" fillId="0" borderId="148" xfId="1" applyNumberFormat="1" applyFont="1" applyFill="1" applyBorder="1" applyAlignment="1" applyProtection="1">
      <alignment horizontal="center" vertical="center" wrapText="1"/>
      <protection locked="0"/>
    </xf>
    <xf numFmtId="3" fontId="72" fillId="0" borderId="148" xfId="0" applyNumberFormat="1" applyFont="1" applyBorder="1" applyAlignment="1" applyProtection="1">
      <alignment horizontal="center" vertical="center" wrapText="1"/>
      <protection locked="0"/>
    </xf>
    <xf numFmtId="0" fontId="55" fillId="0" borderId="0" xfId="48" applyFont="1" applyAlignment="1">
      <alignment vertical="center"/>
    </xf>
    <xf numFmtId="0" fontId="72" fillId="0" borderId="148" xfId="48" applyFont="1" applyBorder="1" applyAlignment="1">
      <alignment horizontal="center" vertical="center" wrapText="1"/>
    </xf>
    <xf numFmtId="0" fontId="123" fillId="0" borderId="148" xfId="48" applyFont="1" applyBorder="1" applyAlignment="1">
      <alignment horizontal="center" vertical="center"/>
    </xf>
    <xf numFmtId="0" fontId="126" fillId="0" borderId="0" xfId="48" applyFont="1" applyAlignment="1">
      <alignment vertical="center"/>
    </xf>
    <xf numFmtId="0" fontId="55" fillId="0" borderId="148" xfId="48" applyFont="1" applyBorder="1" applyAlignment="1">
      <alignment horizontal="center" vertical="center" wrapText="1"/>
    </xf>
    <xf numFmtId="3" fontId="72" fillId="0" borderId="148" xfId="48" applyNumberFormat="1" applyFont="1" applyBorder="1" applyAlignment="1">
      <alignment horizontal="center" vertical="center" wrapText="1"/>
    </xf>
    <xf numFmtId="0" fontId="72" fillId="0" borderId="148" xfId="48" applyFont="1" applyBorder="1" applyAlignment="1">
      <alignment horizontal="center" wrapText="1"/>
    </xf>
    <xf numFmtId="0" fontId="72" fillId="0" borderId="148" xfId="48" applyFont="1" applyBorder="1" applyAlignment="1">
      <alignment horizontal="left" vertical="center" wrapText="1"/>
    </xf>
    <xf numFmtId="43" fontId="55" fillId="0" borderId="148" xfId="49" applyFont="1" applyFill="1" applyBorder="1" applyAlignment="1" applyProtection="1">
      <alignment horizontal="center" vertical="center" wrapText="1"/>
    </xf>
    <xf numFmtId="0" fontId="55" fillId="0" borderId="148" xfId="48" applyFont="1" applyBorder="1" applyAlignment="1">
      <alignment horizontal="center" vertical="center"/>
    </xf>
    <xf numFmtId="0" fontId="55" fillId="0" borderId="148" xfId="48" applyFont="1" applyBorder="1" applyAlignment="1">
      <alignment vertical="top" wrapText="1"/>
    </xf>
    <xf numFmtId="2" fontId="55" fillId="0" borderId="148" xfId="48" applyNumberFormat="1" applyFont="1" applyBorder="1" applyAlignment="1">
      <alignment horizontal="center" vertical="center" wrapText="1"/>
    </xf>
    <xf numFmtId="3" fontId="55" fillId="0" borderId="148" xfId="0" applyNumberFormat="1" applyFont="1" applyBorder="1" applyAlignment="1">
      <alignment horizontal="center" vertical="center" wrapText="1"/>
    </xf>
    <xf numFmtId="1" fontId="55" fillId="0" borderId="148" xfId="48" applyNumberFormat="1" applyFont="1" applyBorder="1" applyAlignment="1">
      <alignment horizontal="center" vertical="center" wrapText="1"/>
    </xf>
    <xf numFmtId="0" fontId="55" fillId="0" borderId="0" xfId="48" applyFont="1"/>
    <xf numFmtId="3" fontId="55" fillId="0" borderId="148" xfId="1" applyNumberFormat="1" applyFont="1" applyFill="1" applyBorder="1" applyAlignment="1" applyProtection="1">
      <alignment horizontal="center" vertical="center" wrapText="1"/>
    </xf>
    <xf numFmtId="0" fontId="72" fillId="0" borderId="148" xfId="48" applyFont="1" applyBorder="1" applyAlignment="1">
      <alignment vertical="top" wrapText="1"/>
    </xf>
    <xf numFmtId="3" fontId="72" fillId="0" borderId="148" xfId="0" applyNumberFormat="1" applyFont="1" applyBorder="1" applyAlignment="1">
      <alignment horizontal="center" vertical="center" wrapText="1"/>
    </xf>
    <xf numFmtId="0" fontId="126" fillId="0" borderId="0" xfId="48" applyFont="1" applyAlignment="1">
      <alignment horizontal="center" vertical="center"/>
    </xf>
    <xf numFmtId="43" fontId="126" fillId="0" borderId="0" xfId="49" applyFont="1" applyFill="1" applyAlignment="1" applyProtection="1">
      <alignment horizontal="center" vertical="center"/>
    </xf>
    <xf numFmtId="166" fontId="123" fillId="0" borderId="148" xfId="1" applyFont="1" applyFill="1" applyBorder="1" applyAlignment="1" applyProtection="1">
      <alignment horizontal="center" vertical="center"/>
      <protection locked="0"/>
    </xf>
    <xf numFmtId="166" fontId="123" fillId="0" borderId="148" xfId="1" applyFont="1" applyFill="1" applyBorder="1" applyAlignment="1" applyProtection="1">
      <alignment vertical="center"/>
      <protection locked="0"/>
    </xf>
    <xf numFmtId="0" fontId="55" fillId="0" borderId="148" xfId="0" applyFont="1" applyBorder="1" applyAlignment="1" applyProtection="1">
      <alignment horizontal="center" vertical="center" wrapText="1"/>
      <protection locked="0"/>
    </xf>
    <xf numFmtId="0" fontId="55" fillId="0" borderId="0" xfId="0" applyFont="1" applyAlignment="1">
      <alignment vertical="center"/>
    </xf>
    <xf numFmtId="0" fontId="72" fillId="0" borderId="148" xfId="0" applyFont="1" applyBorder="1" applyAlignment="1">
      <alignment horizontal="center" vertical="center" wrapText="1"/>
    </xf>
    <xf numFmtId="0" fontId="123" fillId="0" borderId="148" xfId="0" applyFont="1" applyBorder="1" applyAlignment="1">
      <alignment horizontal="center" vertical="center"/>
    </xf>
    <xf numFmtId="0" fontId="126" fillId="0" borderId="0" xfId="0" applyFont="1" applyAlignment="1">
      <alignment vertical="center"/>
    </xf>
    <xf numFmtId="0" fontId="72" fillId="0" borderId="148" xfId="0" applyFont="1" applyBorder="1" applyAlignment="1">
      <alignment vertical="center" wrapText="1"/>
    </xf>
    <xf numFmtId="0" fontId="72" fillId="0" borderId="148" xfId="0" applyFont="1" applyBorder="1" applyAlignment="1">
      <alignment vertical="top" wrapText="1"/>
    </xf>
    <xf numFmtId="0" fontId="55" fillId="0" borderId="148" xfId="0" applyFont="1" applyBorder="1" applyAlignment="1">
      <alignment horizontal="center" vertical="center" wrapText="1"/>
    </xf>
    <xf numFmtId="0" fontId="55" fillId="0" borderId="148" xfId="0" applyFont="1" applyBorder="1" applyAlignment="1">
      <alignment horizontal="center" vertical="center"/>
    </xf>
    <xf numFmtId="0" fontId="55" fillId="0" borderId="148" xfId="0" applyFont="1" applyBorder="1" applyAlignment="1">
      <alignment horizontal="left" vertical="center" wrapText="1"/>
    </xf>
    <xf numFmtId="0" fontId="55" fillId="0" borderId="148" xfId="0" applyFont="1" applyBorder="1" applyAlignment="1">
      <alignment horizontal="right"/>
    </xf>
    <xf numFmtId="0" fontId="126" fillId="0" borderId="0" xfId="0" applyFont="1"/>
    <xf numFmtId="0" fontId="72" fillId="0" borderId="148" xfId="0" applyFont="1" applyBorder="1" applyAlignment="1">
      <alignment horizontal="left" vertical="center" wrapText="1"/>
    </xf>
    <xf numFmtId="1" fontId="55" fillId="0" borderId="148" xfId="0" applyNumberFormat="1" applyFont="1" applyBorder="1" applyAlignment="1">
      <alignment horizontal="center" vertical="center" wrapText="1"/>
    </xf>
    <xf numFmtId="0" fontId="55" fillId="0" borderId="148" xfId="17" applyFont="1" applyBorder="1" applyAlignment="1">
      <alignment horizontal="justify" vertical="top" wrapText="1" shrinkToFit="1"/>
    </xf>
    <xf numFmtId="1" fontId="55" fillId="0" borderId="148" xfId="33" applyNumberFormat="1" applyFont="1" applyBorder="1" applyAlignment="1">
      <alignment horizontal="justify" vertical="top" wrapText="1"/>
    </xf>
    <xf numFmtId="0" fontId="55" fillId="0" borderId="148" xfId="4025" applyFont="1" applyBorder="1" applyAlignment="1">
      <alignment vertical="center" wrapText="1"/>
    </xf>
    <xf numFmtId="2" fontId="55" fillId="0" borderId="148" xfId="0" applyNumberFormat="1" applyFont="1" applyBorder="1" applyAlignment="1">
      <alignment horizontal="center" vertical="center"/>
    </xf>
    <xf numFmtId="0" fontId="55" fillId="0" borderId="148" xfId="0" applyFont="1" applyBorder="1" applyAlignment="1">
      <alignment horizontal="left" vertical="top" wrapText="1"/>
    </xf>
    <xf numFmtId="0" fontId="126" fillId="0" borderId="0" xfId="0" applyFont="1" applyAlignment="1">
      <alignment horizontal="center" vertical="center"/>
    </xf>
    <xf numFmtId="166" fontId="126" fillId="0" borderId="0" xfId="1" applyFont="1" applyFill="1" applyAlignment="1" applyProtection="1">
      <alignment vertical="center"/>
    </xf>
    <xf numFmtId="166" fontId="124" fillId="0" borderId="148" xfId="1" applyFont="1" applyFill="1" applyBorder="1" applyAlignment="1" applyProtection="1">
      <alignment horizontal="center" vertical="center"/>
      <protection locked="0"/>
    </xf>
    <xf numFmtId="1" fontId="55" fillId="0" borderId="148" xfId="33" applyNumberFormat="1" applyFont="1" applyBorder="1" applyAlignment="1">
      <alignment horizontal="justify" vertical="center" wrapText="1"/>
    </xf>
    <xf numFmtId="3" fontId="55" fillId="0" borderId="148" xfId="0" applyNumberFormat="1" applyFont="1" applyBorder="1" applyAlignment="1">
      <alignment horizontal="center" vertical="center"/>
    </xf>
    <xf numFmtId="0" fontId="126" fillId="0" borderId="148" xfId="0" applyFont="1" applyBorder="1" applyAlignment="1">
      <alignment horizontal="justify" vertical="center" wrapText="1"/>
    </xf>
    <xf numFmtId="224" fontId="55" fillId="0" borderId="148" xfId="0" applyNumberFormat="1" applyFont="1" applyBorder="1" applyAlignment="1">
      <alignment horizontal="center" vertical="center"/>
    </xf>
    <xf numFmtId="166" fontId="126" fillId="0" borderId="0" xfId="1" applyFont="1" applyFill="1" applyAlignment="1" applyProtection="1">
      <alignment horizontal="center" vertical="center"/>
    </xf>
    <xf numFmtId="0" fontId="72" fillId="0" borderId="148" xfId="0" applyFont="1" applyBorder="1" applyAlignment="1">
      <alignment horizontal="left" vertical="top" wrapText="1"/>
    </xf>
    <xf numFmtId="0" fontId="55" fillId="0" borderId="148" xfId="181" applyFont="1" applyBorder="1" applyAlignment="1">
      <alignment horizontal="center" vertical="center"/>
    </xf>
    <xf numFmtId="0" fontId="72" fillId="0" borderId="148" xfId="0" applyFont="1" applyBorder="1" applyAlignment="1">
      <alignment horizontal="justify" vertical="top" wrapText="1"/>
    </xf>
    <xf numFmtId="0" fontId="55" fillId="0" borderId="148" xfId="0" applyFont="1" applyBorder="1" applyAlignment="1">
      <alignment vertical="center"/>
    </xf>
    <xf numFmtId="226" fontId="55" fillId="0" borderId="148" xfId="54" applyNumberFormat="1" applyFont="1" applyBorder="1" applyAlignment="1">
      <alignment horizontal="center" vertical="center" wrapText="1"/>
    </xf>
    <xf numFmtId="0" fontId="55" fillId="0" borderId="148" xfId="4026" applyFont="1" applyBorder="1" applyAlignment="1">
      <alignment horizontal="justify" vertical="top" wrapText="1"/>
    </xf>
    <xf numFmtId="0" fontId="55" fillId="0" borderId="148" xfId="54" applyFont="1" applyBorder="1" applyAlignment="1">
      <alignment horizontal="left" vertical="center" wrapText="1"/>
    </xf>
    <xf numFmtId="0" fontId="55" fillId="0" borderId="148" xfId="4026" applyFont="1" applyBorder="1" applyAlignment="1">
      <alignment horizontal="justify" vertical="center" wrapText="1"/>
    </xf>
    <xf numFmtId="0" fontId="55" fillId="0" borderId="0" xfId="0" applyFont="1" applyAlignment="1">
      <alignment horizontal="center"/>
    </xf>
    <xf numFmtId="0" fontId="126" fillId="0" borderId="0" xfId="0" applyFont="1" applyAlignment="1">
      <alignment horizontal="center"/>
    </xf>
    <xf numFmtId="0" fontId="55" fillId="0" borderId="148" xfId="242" applyFont="1" applyBorder="1" applyAlignment="1">
      <alignment horizontal="left" vertical="center" wrapText="1"/>
    </xf>
    <xf numFmtId="172" fontId="55" fillId="0" borderId="148" xfId="0" applyNumberFormat="1" applyFont="1" applyBorder="1" applyAlignment="1">
      <alignment horizontal="center" vertical="center"/>
    </xf>
    <xf numFmtId="0" fontId="55" fillId="0" borderId="148" xfId="55" applyFont="1" applyBorder="1" applyAlignment="1">
      <alignment horizontal="left" vertical="center" wrapText="1"/>
    </xf>
    <xf numFmtId="0" fontId="55" fillId="0" borderId="148" xfId="193" applyFont="1" applyFill="1" applyBorder="1" applyAlignment="1" applyProtection="1">
      <alignment horizontal="left" vertical="center" wrapText="1"/>
    </xf>
    <xf numFmtId="0" fontId="55" fillId="0" borderId="148" xfId="193" applyFont="1" applyFill="1" applyBorder="1" applyAlignment="1" applyProtection="1">
      <alignment horizontal="left" vertical="center"/>
    </xf>
    <xf numFmtId="1" fontId="55" fillId="0" borderId="148" xfId="33" applyNumberFormat="1" applyFont="1" applyBorder="1" applyAlignment="1">
      <alignment horizontal="left" vertical="center" wrapText="1"/>
    </xf>
    <xf numFmtId="0" fontId="126" fillId="0" borderId="0" xfId="0" applyFont="1" applyAlignment="1">
      <alignment horizontal="left" vertical="center"/>
    </xf>
    <xf numFmtId="43" fontId="126" fillId="0" borderId="148" xfId="49" applyFont="1" applyFill="1" applyBorder="1" applyAlignment="1" applyProtection="1">
      <alignment horizontal="center" vertical="center"/>
      <protection locked="0"/>
    </xf>
    <xf numFmtId="43" fontId="72" fillId="0" borderId="148" xfId="49" applyFont="1" applyFill="1" applyBorder="1" applyAlignment="1" applyProtection="1">
      <alignment horizontal="center" vertical="center" wrapText="1"/>
    </xf>
    <xf numFmtId="0" fontId="126" fillId="0" borderId="148" xfId="0" applyFont="1" applyBorder="1" applyAlignment="1">
      <alignment horizontal="left" vertical="center"/>
    </xf>
    <xf numFmtId="43" fontId="126" fillId="0" borderId="148" xfId="49" applyFont="1" applyFill="1" applyBorder="1" applyAlignment="1" applyProtection="1">
      <alignment horizontal="center" vertical="center"/>
    </xf>
    <xf numFmtId="224" fontId="72" fillId="0" borderId="148" xfId="0" applyNumberFormat="1" applyFont="1" applyBorder="1" applyAlignment="1">
      <alignment horizontal="center" vertical="center"/>
    </xf>
    <xf numFmtId="3" fontId="72" fillId="0" borderId="148" xfId="0" applyNumberFormat="1" applyFont="1" applyBorder="1" applyAlignment="1" applyProtection="1">
      <alignment vertical="center" wrapText="1"/>
      <protection locked="0"/>
    </xf>
    <xf numFmtId="225" fontId="126" fillId="40" borderId="148" xfId="1" applyNumberFormat="1" applyFont="1" applyFill="1" applyBorder="1" applyAlignment="1" applyProtection="1">
      <alignment horizontal="center" vertical="center"/>
      <protection locked="0"/>
    </xf>
    <xf numFmtId="225" fontId="126" fillId="0" borderId="148" xfId="1" applyNumberFormat="1" applyFont="1" applyFill="1" applyBorder="1" applyAlignment="1" applyProtection="1">
      <alignment horizontal="center" vertical="center"/>
      <protection locked="0"/>
    </xf>
    <xf numFmtId="171" fontId="55" fillId="0" borderId="148" xfId="130" applyNumberFormat="1" applyFont="1" applyFill="1" applyBorder="1" applyAlignment="1" applyProtection="1">
      <alignment horizontal="center" vertical="center"/>
      <protection locked="0"/>
    </xf>
    <xf numFmtId="0" fontId="55" fillId="0" borderId="0" xfId="0" applyFont="1" applyAlignment="1">
      <alignment vertical="top"/>
    </xf>
    <xf numFmtId="0" fontId="72" fillId="0" borderId="148" xfId="0" applyFont="1" applyBorder="1" applyAlignment="1">
      <alignment horizontal="center" vertical="center"/>
    </xf>
    <xf numFmtId="4" fontId="72" fillId="0" borderId="148" xfId="0" applyNumberFormat="1" applyFont="1" applyBorder="1" applyAlignment="1">
      <alignment horizontal="center" vertical="center" wrapText="1"/>
    </xf>
    <xf numFmtId="0" fontId="72" fillId="0" borderId="0" xfId="0" applyFont="1" applyAlignment="1">
      <alignment horizontal="center" vertical="top" wrapText="1"/>
    </xf>
    <xf numFmtId="0" fontId="72" fillId="0" borderId="148" xfId="0" applyFont="1" applyBorder="1" applyAlignment="1">
      <alignment vertical="center"/>
    </xf>
    <xf numFmtId="3" fontId="72" fillId="0" borderId="148" xfId="0" applyNumberFormat="1" applyFont="1" applyBorder="1" applyAlignment="1">
      <alignment vertical="center" wrapText="1"/>
    </xf>
    <xf numFmtId="0" fontId="55" fillId="0" borderId="148" xfId="0" applyFont="1" applyBorder="1" applyAlignment="1">
      <alignment horizontal="right" vertical="center" wrapText="1"/>
    </xf>
    <xf numFmtId="0" fontId="129" fillId="0" borderId="148" xfId="0" applyFont="1" applyBorder="1" applyAlignment="1">
      <alignment horizontal="left" vertical="center" wrapText="1"/>
    </xf>
    <xf numFmtId="172" fontId="55" fillId="0" borderId="148" xfId="33" applyNumberFormat="1" applyFont="1" applyBorder="1" applyAlignment="1">
      <alignment horizontal="center" vertical="center"/>
    </xf>
    <xf numFmtId="0" fontId="126" fillId="0" borderId="148" xfId="0" applyFont="1" applyBorder="1" applyAlignment="1">
      <alignment horizontal="left" vertical="center" wrapText="1"/>
    </xf>
    <xf numFmtId="0" fontId="126" fillId="0" borderId="148" xfId="0" applyFont="1" applyBorder="1" applyAlignment="1">
      <alignment horizontal="center" vertical="center"/>
    </xf>
    <xf numFmtId="171" fontId="55" fillId="0" borderId="148" xfId="0" applyNumberFormat="1" applyFont="1" applyBorder="1" applyAlignment="1">
      <alignment horizontal="right" vertical="center" wrapText="1"/>
    </xf>
    <xf numFmtId="2" fontId="55" fillId="0" borderId="148" xfId="33" applyNumberFormat="1" applyFont="1" applyBorder="1" applyAlignment="1">
      <alignment horizontal="center" vertical="center"/>
    </xf>
    <xf numFmtId="0" fontId="126" fillId="0" borderId="148" xfId="0" applyFont="1" applyBorder="1" applyAlignment="1">
      <alignment vertical="center" wrapText="1"/>
    </xf>
    <xf numFmtId="0" fontId="129" fillId="0" borderId="148" xfId="0" applyFont="1" applyBorder="1" applyAlignment="1">
      <alignment horizontal="center" vertical="center"/>
    </xf>
    <xf numFmtId="0" fontId="123" fillId="0" borderId="148" xfId="0" applyFont="1" applyBorder="1" applyAlignment="1">
      <alignment horizontal="left" vertical="center" wrapText="1"/>
    </xf>
    <xf numFmtId="0" fontId="124" fillId="0" borderId="148" xfId="0" applyFont="1" applyBorder="1" applyAlignment="1">
      <alignment horizontal="left" vertical="center" wrapText="1"/>
    </xf>
    <xf numFmtId="0" fontId="55" fillId="0" borderId="148" xfId="0" applyFont="1" applyBorder="1" applyAlignment="1">
      <alignment horizontal="justify" vertical="top" wrapText="1"/>
    </xf>
    <xf numFmtId="0" fontId="55" fillId="0" borderId="148" xfId="17" applyFont="1" applyBorder="1" applyAlignment="1">
      <alignment horizontal="center" vertical="center" wrapText="1"/>
    </xf>
    <xf numFmtId="171" fontId="55" fillId="0" borderId="148" xfId="130" applyNumberFormat="1" applyFont="1" applyFill="1" applyBorder="1" applyAlignment="1" applyProtection="1">
      <alignment horizontal="center" vertical="center"/>
    </xf>
    <xf numFmtId="171" fontId="72" fillId="0" borderId="148" xfId="1" applyNumberFormat="1" applyFont="1" applyFill="1" applyBorder="1" applyAlignment="1" applyProtection="1">
      <alignment horizontal="right" vertical="center" wrapText="1"/>
    </xf>
    <xf numFmtId="166" fontId="72" fillId="0" borderId="148" xfId="1" applyFont="1" applyFill="1" applyBorder="1" applyAlignment="1" applyProtection="1">
      <alignment horizontal="right" vertical="center" wrapText="1"/>
    </xf>
    <xf numFmtId="2" fontId="55" fillId="0" borderId="0" xfId="0" applyNumberFormat="1" applyFont="1" applyAlignment="1">
      <alignment vertical="center"/>
    </xf>
    <xf numFmtId="0" fontId="55" fillId="0" borderId="0" xfId="0" applyFont="1" applyAlignment="1">
      <alignment horizontal="left" vertical="top"/>
    </xf>
    <xf numFmtId="0" fontId="55" fillId="0" borderId="0" xfId="0" applyFont="1" applyAlignment="1">
      <alignment horizontal="center" vertical="center"/>
    </xf>
    <xf numFmtId="3" fontId="55" fillId="0" borderId="0" xfId="0" applyNumberFormat="1" applyFont="1" applyAlignment="1">
      <alignment horizontal="center" vertical="center" wrapText="1"/>
    </xf>
    <xf numFmtId="0" fontId="55" fillId="0" borderId="0" xfId="0" applyFont="1" applyAlignment="1">
      <alignment horizontal="right" vertical="center"/>
    </xf>
    <xf numFmtId="0" fontId="55" fillId="0" borderId="0" xfId="203" applyFont="1" applyAlignment="1">
      <alignment vertical="top"/>
    </xf>
    <xf numFmtId="0" fontId="72" fillId="0" borderId="148" xfId="203" applyFont="1" applyBorder="1" applyAlignment="1">
      <alignment horizontal="center" vertical="center" wrapText="1"/>
    </xf>
    <xf numFmtId="0" fontId="72" fillId="0" borderId="148" xfId="203" applyFont="1" applyBorder="1" applyAlignment="1">
      <alignment horizontal="center" vertical="center"/>
    </xf>
    <xf numFmtId="3" fontId="72" fillId="0" borderId="148" xfId="203" applyNumberFormat="1" applyFont="1" applyBorder="1" applyAlignment="1">
      <alignment horizontal="center" vertical="center"/>
    </xf>
    <xf numFmtId="4" fontId="72" fillId="0" borderId="148" xfId="203" applyNumberFormat="1" applyFont="1" applyBorder="1" applyAlignment="1">
      <alignment horizontal="center" vertical="center" wrapText="1"/>
    </xf>
    <xf numFmtId="0" fontId="72" fillId="0" borderId="0" xfId="203" applyFont="1" applyAlignment="1">
      <alignment horizontal="center" vertical="top" wrapText="1"/>
    </xf>
    <xf numFmtId="0" fontId="72" fillId="0" borderId="148" xfId="203" applyFont="1" applyBorder="1" applyAlignment="1">
      <alignment horizontal="left" vertical="top" wrapText="1"/>
    </xf>
    <xf numFmtId="0" fontId="55" fillId="0" borderId="148" xfId="203" applyFont="1" applyBorder="1" applyAlignment="1">
      <alignment horizontal="center" vertical="center" wrapText="1"/>
    </xf>
    <xf numFmtId="0" fontId="55" fillId="0" borderId="148" xfId="203" applyFont="1" applyBorder="1" applyAlignment="1">
      <alignment horizontal="right" vertical="center" wrapText="1"/>
    </xf>
    <xf numFmtId="172" fontId="55" fillId="0" borderId="148" xfId="59" applyNumberFormat="1" applyFont="1" applyBorder="1" applyAlignment="1">
      <alignment horizontal="center" vertical="center"/>
    </xf>
    <xf numFmtId="1" fontId="55" fillId="0" borderId="148" xfId="59" applyNumberFormat="1" applyFont="1" applyBorder="1" applyAlignment="1">
      <alignment horizontal="justify" vertical="top" wrapText="1"/>
    </xf>
    <xf numFmtId="0" fontId="55" fillId="0" borderId="148" xfId="203" applyFont="1" applyBorder="1" applyAlignment="1">
      <alignment horizontal="center" vertical="center"/>
    </xf>
    <xf numFmtId="0" fontId="55" fillId="0" borderId="148" xfId="203" applyFont="1" applyBorder="1" applyAlignment="1">
      <alignment horizontal="left" vertical="top" wrapText="1"/>
    </xf>
    <xf numFmtId="2" fontId="55" fillId="0" borderId="148" xfId="59" applyNumberFormat="1" applyFont="1" applyBorder="1" applyAlignment="1">
      <alignment horizontal="center" vertical="center"/>
    </xf>
    <xf numFmtId="0" fontId="55" fillId="0" borderId="148" xfId="203" applyFont="1" applyBorder="1" applyAlignment="1">
      <alignment horizontal="justify" vertical="top" wrapText="1"/>
    </xf>
    <xf numFmtId="0" fontId="55" fillId="0" borderId="148" xfId="25" applyFont="1" applyBorder="1" applyAlignment="1">
      <alignment horizontal="center" vertical="center" wrapText="1"/>
    </xf>
    <xf numFmtId="0" fontId="72" fillId="0" borderId="148" xfId="203" applyFont="1" applyBorder="1" applyAlignment="1">
      <alignment horizontal="justify" vertical="top" wrapText="1"/>
    </xf>
    <xf numFmtId="2" fontId="55" fillId="0" borderId="0" xfId="203" applyNumberFormat="1" applyFont="1" applyAlignment="1">
      <alignment vertical="center"/>
    </xf>
    <xf numFmtId="0" fontId="55" fillId="0" borderId="0" xfId="203" applyFont="1" applyAlignment="1">
      <alignment horizontal="left" vertical="top"/>
    </xf>
    <xf numFmtId="0" fontId="55" fillId="0" borderId="0" xfId="203" applyFont="1" applyAlignment="1">
      <alignment horizontal="center" vertical="center"/>
    </xf>
    <xf numFmtId="3" fontId="55" fillId="0" borderId="0" xfId="203" applyNumberFormat="1" applyFont="1" applyAlignment="1">
      <alignment horizontal="center" vertical="center" wrapText="1"/>
    </xf>
    <xf numFmtId="0" fontId="55" fillId="0" borderId="0" xfId="203" applyFont="1" applyAlignment="1">
      <alignment horizontal="right" vertical="center"/>
    </xf>
    <xf numFmtId="0" fontId="72" fillId="0" borderId="77" xfId="27" applyFont="1" applyBorder="1" applyAlignment="1">
      <alignment horizontal="center" vertical="top" wrapText="1"/>
    </xf>
    <xf numFmtId="0" fontId="72" fillId="0" borderId="77" xfId="27" applyFont="1" applyBorder="1" applyAlignment="1">
      <alignment horizontal="center" vertical="center" wrapText="1"/>
    </xf>
    <xf numFmtId="3" fontId="72" fillId="0" borderId="77" xfId="27" applyNumberFormat="1" applyFont="1" applyBorder="1" applyAlignment="1">
      <alignment horizontal="center" vertical="center" wrapText="1"/>
    </xf>
    <xf numFmtId="0" fontId="55" fillId="0" borderId="77" xfId="27" applyFont="1" applyBorder="1" applyAlignment="1">
      <alignment horizontal="left" vertical="center" wrapText="1"/>
    </xf>
    <xf numFmtId="0" fontId="124" fillId="0" borderId="77" xfId="27" applyFont="1" applyBorder="1" applyAlignment="1">
      <alignment vertical="top"/>
    </xf>
    <xf numFmtId="0" fontId="124" fillId="0" borderId="77" xfId="27" applyFont="1" applyBorder="1" applyAlignment="1">
      <alignment horizontal="center" vertical="center"/>
    </xf>
    <xf numFmtId="0" fontId="123" fillId="0" borderId="77" xfId="27" applyFont="1" applyBorder="1" applyAlignment="1">
      <alignment vertical="top"/>
    </xf>
    <xf numFmtId="0" fontId="123" fillId="0" borderId="77" xfId="27" applyFont="1" applyBorder="1" applyAlignment="1">
      <alignment horizontal="center" vertical="top"/>
    </xf>
    <xf numFmtId="0" fontId="123" fillId="0" borderId="77" xfId="27" applyFont="1" applyBorder="1" applyAlignment="1">
      <alignment horizontal="center" vertical="center"/>
    </xf>
    <xf numFmtId="177" fontId="72" fillId="0" borderId="119" xfId="246" applyFont="1" applyFill="1" applyBorder="1" applyAlignment="1" applyProtection="1">
      <alignment horizontal="center" vertical="center" wrapText="1"/>
      <protection locked="0"/>
    </xf>
    <xf numFmtId="177" fontId="126" fillId="40" borderId="119" xfId="246" applyFont="1" applyFill="1" applyBorder="1" applyAlignment="1" applyProtection="1">
      <alignment horizontal="center" vertical="center" wrapText="1"/>
      <protection locked="0"/>
    </xf>
    <xf numFmtId="4" fontId="123" fillId="0" borderId="20" xfId="0" applyNumberFormat="1" applyFont="1" applyBorder="1" applyAlignment="1">
      <alignment horizontal="center" vertical="center" wrapText="1"/>
    </xf>
    <xf numFmtId="4" fontId="123" fillId="0" borderId="21" xfId="0" applyNumberFormat="1" applyFont="1" applyBorder="1" applyAlignment="1">
      <alignment horizontal="center" vertical="center" wrapText="1"/>
    </xf>
    <xf numFmtId="4" fontId="125" fillId="0" borderId="0" xfId="0" applyNumberFormat="1" applyFont="1" applyAlignment="1">
      <alignment horizontal="left" vertical="top" wrapText="1"/>
    </xf>
    <xf numFmtId="4" fontId="124" fillId="0" borderId="0" xfId="0" applyNumberFormat="1" applyFont="1" applyAlignment="1">
      <alignment vertical="top"/>
    </xf>
    <xf numFmtId="4" fontId="124" fillId="0" borderId="24" xfId="0" applyNumberFormat="1" applyFont="1" applyBorder="1" applyAlignment="1">
      <alignment horizontal="center" vertical="center"/>
    </xf>
    <xf numFmtId="4" fontId="125" fillId="0" borderId="25" xfId="0" applyNumberFormat="1" applyFont="1" applyBorder="1" applyAlignment="1">
      <alignment horizontal="center" vertical="center" wrapText="1"/>
    </xf>
    <xf numFmtId="4" fontId="125" fillId="0" borderId="1" xfId="0" applyNumberFormat="1" applyFont="1" applyBorder="1" applyAlignment="1">
      <alignment horizontal="center" vertical="center" wrapText="1"/>
    </xf>
    <xf numFmtId="4" fontId="125" fillId="0" borderId="1" xfId="0" applyNumberFormat="1" applyFont="1" applyBorder="1" applyAlignment="1">
      <alignment horizontal="left" vertical="center" wrapText="1"/>
    </xf>
    <xf numFmtId="4" fontId="124" fillId="0" borderId="26" xfId="0" applyNumberFormat="1" applyFont="1" applyBorder="1" applyAlignment="1">
      <alignment horizontal="center" vertical="center"/>
    </xf>
    <xf numFmtId="4" fontId="124" fillId="0" borderId="31" xfId="0" applyNumberFormat="1" applyFont="1" applyBorder="1" applyAlignment="1">
      <alignment horizontal="center" vertical="center" wrapText="1"/>
    </xf>
    <xf numFmtId="4" fontId="124" fillId="0" borderId="3" xfId="0" applyNumberFormat="1" applyFont="1" applyBorder="1" applyAlignment="1">
      <alignment horizontal="center" vertical="center" wrapText="1"/>
    </xf>
    <xf numFmtId="4" fontId="124" fillId="0" borderId="32" xfId="0" applyNumberFormat="1" applyFont="1" applyBorder="1" applyAlignment="1">
      <alignment horizontal="center" vertical="center"/>
    </xf>
    <xf numFmtId="4" fontId="123" fillId="0" borderId="33" xfId="0" applyNumberFormat="1" applyFont="1" applyBorder="1" applyAlignment="1">
      <alignment horizontal="center" vertical="center" wrapText="1"/>
    </xf>
    <xf numFmtId="4" fontId="124" fillId="0" borderId="2" xfId="0" applyNumberFormat="1" applyFont="1" applyBorder="1" applyAlignment="1">
      <alignment horizontal="center" vertical="center" wrapText="1"/>
    </xf>
    <xf numFmtId="4" fontId="124" fillId="0" borderId="34" xfId="0" applyNumberFormat="1" applyFont="1" applyBorder="1" applyAlignment="1">
      <alignment horizontal="center" vertical="center"/>
    </xf>
    <xf numFmtId="4" fontId="124" fillId="0" borderId="33" xfId="0" applyNumberFormat="1" applyFont="1" applyBorder="1" applyAlignment="1">
      <alignment horizontal="center" vertical="center" wrapText="1"/>
    </xf>
    <xf numFmtId="4" fontId="124" fillId="0" borderId="2" xfId="0" applyNumberFormat="1" applyFont="1" applyBorder="1" applyAlignment="1">
      <alignment horizontal="left" vertical="center" wrapText="1"/>
    </xf>
    <xf numFmtId="4" fontId="123" fillId="0" borderId="2" xfId="0" applyNumberFormat="1" applyFont="1" applyBorder="1" applyAlignment="1">
      <alignment horizontal="left" vertical="center" wrapText="1"/>
    </xf>
    <xf numFmtId="4" fontId="124" fillId="40" borderId="2" xfId="0" applyNumberFormat="1" applyFont="1" applyFill="1" applyBorder="1" applyAlignment="1" applyProtection="1">
      <alignment horizontal="center" vertical="center" wrapText="1"/>
      <protection locked="0"/>
    </xf>
    <xf numFmtId="4" fontId="124" fillId="0" borderId="2" xfId="0" applyNumberFormat="1" applyFont="1" applyBorder="1" applyAlignment="1">
      <alignment vertical="center" wrapText="1"/>
    </xf>
    <xf numFmtId="4" fontId="123" fillId="0" borderId="2" xfId="0" applyNumberFormat="1" applyFont="1" applyBorder="1" applyAlignment="1">
      <alignment horizontal="center" vertical="center" wrapText="1"/>
    </xf>
    <xf numFmtId="4" fontId="124" fillId="0" borderId="25" xfId="0" applyNumberFormat="1" applyFont="1" applyBorder="1" applyAlignment="1">
      <alignment horizontal="center" vertical="center" wrapText="1"/>
    </xf>
    <xf numFmtId="4" fontId="124" fillId="0" borderId="1" xfId="0" applyNumberFormat="1" applyFont="1" applyBorder="1" applyAlignment="1">
      <alignment horizontal="center" vertical="center" wrapText="1"/>
    </xf>
    <xf numFmtId="4" fontId="124" fillId="0" borderId="1" xfId="0" applyNumberFormat="1" applyFont="1" applyBorder="1" applyAlignment="1">
      <alignment vertical="center" wrapText="1"/>
    </xf>
    <xf numFmtId="4" fontId="124" fillId="40" borderId="1" xfId="0" applyNumberFormat="1" applyFont="1" applyFill="1" applyBorder="1" applyAlignment="1" applyProtection="1">
      <alignment horizontal="center" vertical="center" wrapText="1"/>
      <protection locked="0"/>
    </xf>
    <xf numFmtId="4" fontId="126" fillId="0" borderId="2" xfId="0" applyNumberFormat="1" applyFont="1" applyBorder="1" applyAlignment="1">
      <alignment horizontal="left" vertical="center" wrapText="1"/>
    </xf>
    <xf numFmtId="4" fontId="124" fillId="0" borderId="2" xfId="0" quotePrefix="1" applyNumberFormat="1" applyFont="1" applyBorder="1" applyAlignment="1">
      <alignment horizontal="left" vertical="center" wrapText="1"/>
    </xf>
    <xf numFmtId="4" fontId="123" fillId="0" borderId="2" xfId="0" applyNumberFormat="1" applyFont="1" applyBorder="1" applyAlignment="1">
      <alignment vertical="center" wrapText="1"/>
    </xf>
    <xf numFmtId="4" fontId="55" fillId="0" borderId="2" xfId="0" applyNumberFormat="1" applyFont="1" applyBorder="1" applyAlignment="1">
      <alignment vertical="center" wrapText="1"/>
    </xf>
    <xf numFmtId="4" fontId="124" fillId="0" borderId="34" xfId="1" applyNumberFormat="1" applyFont="1" applyFill="1" applyBorder="1" applyAlignment="1" applyProtection="1">
      <alignment horizontal="center" vertical="center"/>
    </xf>
    <xf numFmtId="4" fontId="123" fillId="0" borderId="2" xfId="0" applyNumberFormat="1" applyFont="1" applyBorder="1" applyAlignment="1" applyProtection="1">
      <alignment horizontal="center" vertical="center" wrapText="1"/>
      <protection locked="0"/>
    </xf>
    <xf numFmtId="4" fontId="123" fillId="0" borderId="34" xfId="1" applyNumberFormat="1" applyFont="1" applyFill="1" applyBorder="1" applyAlignment="1" applyProtection="1">
      <alignment horizontal="center" vertical="center"/>
    </xf>
    <xf numFmtId="4" fontId="123" fillId="0" borderId="34" xfId="0" applyNumberFormat="1" applyFont="1" applyBorder="1" applyAlignment="1">
      <alignment horizontal="center" vertical="center"/>
    </xf>
    <xf numFmtId="4" fontId="124" fillId="40" borderId="2" xfId="0" applyNumberFormat="1" applyFont="1" applyFill="1" applyBorder="1" applyAlignment="1" applyProtection="1">
      <alignment horizontal="center" vertical="center"/>
      <protection locked="0"/>
    </xf>
    <xf numFmtId="4" fontId="124" fillId="0" borderId="2" xfId="0" applyNumberFormat="1" applyFont="1" applyBorder="1" applyAlignment="1" applyProtection="1">
      <alignment horizontal="center" vertical="center"/>
      <protection locked="0"/>
    </xf>
    <xf numFmtId="4" fontId="55" fillId="0" borderId="2" xfId="0" applyNumberFormat="1" applyFont="1" applyBorder="1" applyAlignment="1">
      <alignment horizontal="center" vertical="center" wrapText="1"/>
    </xf>
    <xf numFmtId="4" fontId="55" fillId="40" borderId="2" xfId="0" applyNumberFormat="1" applyFont="1" applyFill="1" applyBorder="1" applyAlignment="1" applyProtection="1">
      <alignment horizontal="center" vertical="center" wrapText="1"/>
      <protection locked="0"/>
    </xf>
    <xf numFmtId="4" fontId="124" fillId="0" borderId="34" xfId="1" applyNumberFormat="1" applyFont="1" applyFill="1" applyBorder="1" applyAlignment="1" applyProtection="1">
      <alignment horizontal="center" vertical="center" wrapText="1"/>
    </xf>
    <xf numFmtId="4" fontId="123" fillId="0" borderId="34" xfId="1" applyNumberFormat="1" applyFont="1" applyFill="1" applyBorder="1" applyAlignment="1" applyProtection="1">
      <alignment horizontal="center" vertical="center" wrapText="1"/>
    </xf>
    <xf numFmtId="4" fontId="55" fillId="0" borderId="2" xfId="0" applyNumberFormat="1" applyFont="1" applyBorder="1" applyAlignment="1">
      <alignment horizontal="justify" vertical="center" wrapText="1"/>
    </xf>
    <xf numFmtId="4" fontId="127" fillId="0" borderId="148" xfId="4015" applyNumberFormat="1" applyFont="1" applyFill="1" applyBorder="1" applyAlignment="1" applyProtection="1">
      <alignment horizontal="left" vertical="center" wrapText="1"/>
    </xf>
    <xf numFmtId="4" fontId="127" fillId="0" borderId="148" xfId="3997" applyNumberFormat="1" applyFont="1" applyFill="1" applyBorder="1" applyAlignment="1" applyProtection="1">
      <alignment horizontal="left" vertical="center" wrapText="1"/>
    </xf>
    <xf numFmtId="4" fontId="124" fillId="0" borderId="2" xfId="0" applyNumberFormat="1" applyFont="1" applyBorder="1" applyAlignment="1">
      <alignment horizontal="left" vertical="top" wrapText="1"/>
    </xf>
    <xf numFmtId="4" fontId="124" fillId="0" borderId="1" xfId="0" applyNumberFormat="1" applyFont="1" applyBorder="1" applyAlignment="1">
      <alignment horizontal="left" vertical="center" wrapText="1"/>
    </xf>
    <xf numFmtId="4" fontId="120" fillId="0" borderId="48" xfId="0" applyNumberFormat="1" applyFont="1" applyBorder="1" applyAlignment="1">
      <alignment horizontal="center" vertical="center" wrapText="1"/>
    </xf>
    <xf numFmtId="4" fontId="121" fillId="0" borderId="47" xfId="0" applyNumberFormat="1" applyFont="1" applyBorder="1" applyAlignment="1">
      <alignment horizontal="center" vertical="center" wrapText="1"/>
    </xf>
    <xf numFmtId="4" fontId="121" fillId="0" borderId="47" xfId="0" applyNumberFormat="1" applyFont="1" applyBorder="1" applyAlignment="1" applyProtection="1">
      <alignment horizontal="center" vertical="center" wrapText="1"/>
      <protection locked="0"/>
    </xf>
    <xf numFmtId="4" fontId="121" fillId="0" borderId="46" xfId="1" applyNumberFormat="1" applyFont="1" applyFill="1" applyBorder="1" applyAlignment="1" applyProtection="1">
      <alignment horizontal="center" vertical="center"/>
    </xf>
    <xf numFmtId="4" fontId="124" fillId="0" borderId="49" xfId="0" applyNumberFormat="1" applyFont="1" applyBorder="1" applyAlignment="1">
      <alignment horizontal="center" vertical="center" wrapText="1"/>
    </xf>
    <xf numFmtId="4" fontId="124" fillId="0" borderId="43" xfId="0" applyNumberFormat="1" applyFont="1" applyBorder="1" applyAlignment="1">
      <alignment horizontal="center" vertical="center" wrapText="1"/>
    </xf>
    <xf numFmtId="4" fontId="123" fillId="0" borderId="43" xfId="0" applyNumberFormat="1" applyFont="1" applyBorder="1" applyAlignment="1">
      <alignment horizontal="center" vertical="center" wrapText="1"/>
    </xf>
    <xf numFmtId="4" fontId="124" fillId="0" borderId="45" xfId="1" applyNumberFormat="1" applyFont="1" applyFill="1" applyBorder="1" applyAlignment="1" applyProtection="1">
      <alignment horizontal="center" vertical="center"/>
    </xf>
    <xf numFmtId="168" fontId="123" fillId="0" borderId="2" xfId="0" applyNumberFormat="1" applyFont="1" applyBorder="1" applyAlignment="1">
      <alignment vertical="center" wrapText="1"/>
    </xf>
    <xf numFmtId="2" fontId="124" fillId="0" borderId="3" xfId="0" applyNumberFormat="1" applyFont="1" applyBorder="1" applyAlignment="1">
      <alignment horizontal="center" vertical="center" wrapText="1"/>
    </xf>
    <xf numFmtId="2" fontId="123" fillId="0" borderId="2" xfId="0" applyNumberFormat="1" applyFont="1" applyBorder="1" applyAlignment="1">
      <alignment vertical="center" wrapText="1"/>
    </xf>
    <xf numFmtId="168" fontId="124" fillId="40" borderId="2" xfId="0" applyNumberFormat="1" applyFont="1" applyFill="1" applyBorder="1" applyAlignment="1" applyProtection="1">
      <alignment horizontal="center" vertical="center" wrapText="1"/>
      <protection locked="0"/>
    </xf>
    <xf numFmtId="168" fontId="124" fillId="0" borderId="34" xfId="1" applyNumberFormat="1" applyFont="1" applyFill="1" applyBorder="1" applyAlignment="1" applyProtection="1">
      <alignment horizontal="center" vertical="center"/>
    </xf>
    <xf numFmtId="168" fontId="124" fillId="0" borderId="2" xfId="0" applyNumberFormat="1" applyFont="1" applyBorder="1" applyAlignment="1" applyProtection="1">
      <alignment horizontal="center" vertical="center" wrapText="1"/>
      <protection locked="0"/>
    </xf>
    <xf numFmtId="168" fontId="124" fillId="0" borderId="34" xfId="0" applyNumberFormat="1" applyFont="1" applyBorder="1" applyAlignment="1">
      <alignment horizontal="center" vertical="center"/>
    </xf>
    <xf numFmtId="168" fontId="123" fillId="0" borderId="2" xfId="0" applyNumberFormat="1" applyFont="1" applyBorder="1" applyAlignment="1" applyProtection="1">
      <alignment horizontal="center" vertical="center" wrapText="1"/>
      <protection locked="0"/>
    </xf>
    <xf numFmtId="168" fontId="124" fillId="40" borderId="1" xfId="0" applyNumberFormat="1" applyFont="1" applyFill="1" applyBorder="1" applyAlignment="1" applyProtection="1">
      <alignment horizontal="center" vertical="center" wrapText="1"/>
      <protection locked="0"/>
    </xf>
    <xf numFmtId="168" fontId="124" fillId="0" borderId="1" xfId="0" applyNumberFormat="1" applyFont="1" applyBorder="1" applyAlignment="1" applyProtection="1">
      <alignment horizontal="center" vertical="center" wrapText="1"/>
      <protection locked="0"/>
    </xf>
    <xf numFmtId="168" fontId="124" fillId="0" borderId="26" xfId="0" applyNumberFormat="1" applyFont="1" applyBorder="1" applyAlignment="1">
      <alignment horizontal="center" vertical="center"/>
    </xf>
    <xf numFmtId="168" fontId="124" fillId="40" borderId="2" xfId="0" applyNumberFormat="1" applyFont="1" applyFill="1" applyBorder="1" applyAlignment="1" applyProtection="1">
      <alignment horizontal="center" vertical="center"/>
      <protection locked="0"/>
    </xf>
    <xf numFmtId="168" fontId="124" fillId="0" borderId="1" xfId="0" applyNumberFormat="1" applyFont="1" applyBorder="1" applyAlignment="1">
      <alignment horizontal="center" vertical="center"/>
    </xf>
    <xf numFmtId="168" fontId="121" fillId="0" borderId="47" xfId="0" applyNumberFormat="1" applyFont="1" applyBorder="1" applyAlignment="1" applyProtection="1">
      <alignment horizontal="center" vertical="center" wrapText="1"/>
      <protection locked="0"/>
    </xf>
    <xf numFmtId="168" fontId="121" fillId="0" borderId="46" xfId="1" applyNumberFormat="1" applyFont="1" applyFill="1" applyBorder="1" applyAlignment="1" applyProtection="1">
      <alignment horizontal="center" vertical="center"/>
    </xf>
    <xf numFmtId="168" fontId="124" fillId="0" borderId="43" xfId="0" applyNumberFormat="1" applyFont="1" applyBorder="1" applyAlignment="1" applyProtection="1">
      <alignment horizontal="center" vertical="center" wrapText="1"/>
      <protection locked="0"/>
    </xf>
    <xf numFmtId="168" fontId="124" fillId="0" borderId="45" xfId="0" applyNumberFormat="1" applyFont="1" applyBorder="1" applyAlignment="1">
      <alignment vertical="top"/>
    </xf>
    <xf numFmtId="4" fontId="124" fillId="0" borderId="4" xfId="0" applyNumberFormat="1" applyFont="1" applyBorder="1" applyAlignment="1">
      <alignment horizontal="center" vertical="center" wrapText="1"/>
    </xf>
    <xf numFmtId="4" fontId="124" fillId="40" borderId="4" xfId="0" applyNumberFormat="1" applyFont="1" applyFill="1" applyBorder="1" applyAlignment="1" applyProtection="1">
      <alignment horizontal="center" vertical="center" wrapText="1"/>
      <protection locked="0"/>
    </xf>
    <xf numFmtId="4" fontId="124" fillId="0" borderId="12" xfId="1" applyNumberFormat="1" applyFont="1" applyFill="1" applyBorder="1" applyAlignment="1" applyProtection="1">
      <alignment horizontal="center" vertical="center"/>
    </xf>
    <xf numFmtId="4" fontId="124" fillId="0" borderId="12" xfId="0" applyNumberFormat="1" applyFont="1" applyBorder="1" applyAlignment="1">
      <alignment horizontal="center" vertical="center"/>
    </xf>
    <xf numFmtId="4" fontId="123" fillId="0" borderId="12" xfId="1" applyNumberFormat="1" applyFont="1" applyFill="1" applyBorder="1" applyAlignment="1" applyProtection="1">
      <alignment horizontal="center" vertical="center"/>
    </xf>
    <xf numFmtId="4" fontId="124" fillId="0" borderId="4" xfId="0" applyNumberFormat="1" applyFont="1" applyBorder="1" applyAlignment="1">
      <alignment horizontal="center" vertical="center"/>
    </xf>
    <xf numFmtId="4" fontId="124" fillId="40" borderId="4" xfId="0" applyNumberFormat="1" applyFont="1" applyFill="1" applyBorder="1" applyAlignment="1" applyProtection="1">
      <alignment horizontal="center" vertical="center"/>
      <protection locked="0"/>
    </xf>
    <xf numFmtId="4" fontId="124" fillId="0" borderId="4" xfId="0" applyNumberFormat="1" applyFont="1" applyBorder="1" applyAlignment="1" applyProtection="1">
      <alignment horizontal="center" vertical="center"/>
      <protection locked="0"/>
    </xf>
    <xf numFmtId="4" fontId="55" fillId="40" borderId="4" xfId="15" applyNumberFormat="1" applyFont="1" applyFill="1" applyBorder="1" applyAlignment="1" applyProtection="1">
      <alignment horizontal="center" vertical="center"/>
      <protection locked="0"/>
    </xf>
    <xf numFmtId="4" fontId="55" fillId="0" borderId="4" xfId="15" applyNumberFormat="1" applyFont="1" applyBorder="1" applyAlignment="1" applyProtection="1">
      <alignment horizontal="center" vertical="center"/>
      <protection locked="0"/>
    </xf>
    <xf numFmtId="4" fontId="55" fillId="0" borderId="4" xfId="1" applyNumberFormat="1" applyFont="1" applyFill="1" applyBorder="1" applyAlignment="1" applyProtection="1">
      <alignment horizontal="center" vertical="center"/>
      <protection locked="0"/>
    </xf>
    <xf numFmtId="4" fontId="124" fillId="0" borderId="5" xfId="0" applyNumberFormat="1" applyFont="1" applyBorder="1" applyAlignment="1">
      <alignment horizontal="center" vertical="center"/>
    </xf>
    <xf numFmtId="4" fontId="124" fillId="0" borderId="5" xfId="0" applyNumberFormat="1" applyFont="1" applyBorder="1" applyAlignment="1" applyProtection="1">
      <alignment horizontal="center" vertical="center"/>
      <protection locked="0"/>
    </xf>
    <xf numFmtId="4" fontId="124" fillId="0" borderId="14" xfId="1" applyNumberFormat="1" applyFont="1" applyFill="1" applyBorder="1" applyAlignment="1" applyProtection="1">
      <alignment horizontal="center" vertical="center"/>
    </xf>
    <xf numFmtId="4" fontId="123" fillId="0" borderId="18" xfId="0" applyNumberFormat="1" applyFont="1" applyBorder="1" applyAlignment="1">
      <alignment horizontal="center" vertical="center" wrapText="1"/>
    </xf>
    <xf numFmtId="4" fontId="123" fillId="0" borderId="18" xfId="0" applyNumberFormat="1" applyFont="1" applyBorder="1" applyAlignment="1" applyProtection="1">
      <alignment horizontal="center" vertical="center"/>
      <protection locked="0"/>
    </xf>
    <xf numFmtId="4" fontId="123" fillId="0" borderId="19" xfId="1" applyNumberFormat="1" applyFont="1" applyFill="1" applyBorder="1" applyAlignment="1" applyProtection="1">
      <alignment horizontal="center" vertical="center"/>
    </xf>
    <xf numFmtId="4" fontId="124" fillId="0" borderId="5" xfId="0" applyNumberFormat="1" applyFont="1" applyBorder="1" applyAlignment="1">
      <alignment horizontal="center" vertical="center" wrapText="1"/>
    </xf>
    <xf numFmtId="4" fontId="124" fillId="0" borderId="5" xfId="0" applyNumberFormat="1" applyFont="1" applyBorder="1" applyAlignment="1" applyProtection="1">
      <alignment horizontal="center" vertical="center" wrapText="1"/>
      <protection locked="0"/>
    </xf>
    <xf numFmtId="4" fontId="124" fillId="0" borderId="14" xfId="0" applyNumberFormat="1" applyFont="1" applyBorder="1" applyAlignment="1">
      <alignment horizontal="center" vertical="center"/>
    </xf>
    <xf numFmtId="4" fontId="120" fillId="0" borderId="18" xfId="0" applyNumberFormat="1" applyFont="1" applyBorder="1" applyAlignment="1">
      <alignment horizontal="center" vertical="center" wrapText="1"/>
    </xf>
    <xf numFmtId="4" fontId="120" fillId="0" borderId="18" xfId="0" applyNumberFormat="1" applyFont="1" applyBorder="1" applyAlignment="1" applyProtection="1">
      <alignment horizontal="center" vertical="center" wrapText="1"/>
      <protection locked="0"/>
    </xf>
    <xf numFmtId="4" fontId="121" fillId="0" borderId="19" xfId="1" applyNumberFormat="1" applyFont="1" applyFill="1" applyBorder="1" applyAlignment="1" applyProtection="1">
      <alignment horizontal="center" vertical="center"/>
    </xf>
    <xf numFmtId="4" fontId="126" fillId="40" borderId="4" xfId="0" applyNumberFormat="1" applyFont="1" applyFill="1" applyBorder="1" applyAlignment="1" applyProtection="1">
      <alignment horizontal="center" vertical="center"/>
      <protection locked="0"/>
    </xf>
    <xf numFmtId="4" fontId="126" fillId="0" borderId="12" xfId="1" applyNumberFormat="1" applyFont="1" applyFill="1" applyBorder="1" applyAlignment="1" applyProtection="1">
      <alignment horizontal="center" vertical="center"/>
    </xf>
    <xf numFmtId="4" fontId="126" fillId="0" borderId="4" xfId="0" applyNumberFormat="1" applyFont="1" applyBorder="1" applyAlignment="1" applyProtection="1">
      <alignment horizontal="center" vertical="center"/>
      <protection locked="0"/>
    </xf>
    <xf numFmtId="4" fontId="126" fillId="40" borderId="4" xfId="0" applyNumberFormat="1" applyFont="1" applyFill="1" applyBorder="1" applyAlignment="1" applyProtection="1">
      <alignment horizontal="center" vertical="center" wrapText="1"/>
      <protection locked="0"/>
    </xf>
    <xf numFmtId="4" fontId="126" fillId="0" borderId="4" xfId="1" applyNumberFormat="1" applyFont="1" applyFill="1" applyBorder="1" applyAlignment="1" applyProtection="1">
      <alignment horizontal="center" vertical="center"/>
      <protection locked="0"/>
    </xf>
    <xf numFmtId="4" fontId="133" fillId="0" borderId="4" xfId="1" applyNumberFormat="1" applyFont="1" applyFill="1" applyBorder="1" applyAlignment="1" applyProtection="1">
      <alignment horizontal="center" vertical="center"/>
      <protection locked="0"/>
    </xf>
    <xf numFmtId="4" fontId="132" fillId="0" borderId="12" xfId="1" applyNumberFormat="1" applyFont="1" applyFill="1" applyBorder="1" applyAlignment="1" applyProtection="1">
      <alignment horizontal="center" vertical="center"/>
    </xf>
    <xf numFmtId="227" fontId="55" fillId="0" borderId="139" xfId="77" applyNumberFormat="1" applyFont="1" applyBorder="1" applyAlignment="1">
      <alignment horizontal="center" vertical="center" wrapText="1"/>
    </xf>
    <xf numFmtId="227" fontId="55" fillId="0" borderId="140" xfId="77" applyNumberFormat="1" applyFont="1" applyBorder="1" applyAlignment="1">
      <alignment horizontal="center" vertical="center" wrapText="1"/>
    </xf>
    <xf numFmtId="227" fontId="55" fillId="40" borderId="139" xfId="77" applyNumberFormat="1" applyFont="1" applyFill="1" applyBorder="1" applyAlignment="1" applyProtection="1">
      <alignment horizontal="center" vertical="center" wrapText="1"/>
      <protection locked="0"/>
    </xf>
    <xf numFmtId="227" fontId="55" fillId="0" borderId="137" xfId="77" applyNumberFormat="1" applyFont="1" applyBorder="1" applyAlignment="1">
      <alignment horizontal="center" vertical="center" wrapText="1"/>
    </xf>
    <xf numFmtId="227" fontId="55" fillId="40" borderId="148" xfId="77" applyNumberFormat="1" applyFont="1" applyFill="1" applyBorder="1" applyAlignment="1" applyProtection="1">
      <alignment horizontal="center" vertical="center" wrapText="1"/>
      <protection locked="0"/>
    </xf>
    <xf numFmtId="227" fontId="124" fillId="0" borderId="139" xfId="75" applyNumberFormat="1" applyFont="1" applyBorder="1" applyAlignment="1">
      <alignment horizontal="center" vertical="center" wrapText="1"/>
    </xf>
    <xf numFmtId="227" fontId="55" fillId="0" borderId="139" xfId="77" applyNumberFormat="1" applyFont="1" applyBorder="1" applyAlignment="1" applyProtection="1">
      <alignment horizontal="center" vertical="center" wrapText="1"/>
      <protection locked="0"/>
    </xf>
    <xf numFmtId="4" fontId="146" fillId="0" borderId="139" xfId="27" applyNumberFormat="1" applyFont="1" applyBorder="1" applyAlignment="1">
      <alignment horizontal="center" vertical="center"/>
    </xf>
    <xf numFmtId="4" fontId="55" fillId="0" borderId="93" xfId="27" applyNumberFormat="1" applyFont="1" applyBorder="1" applyAlignment="1">
      <alignment horizontal="center" vertical="center"/>
    </xf>
    <xf numFmtId="4" fontId="55" fillId="40" borderId="93" xfId="27" applyNumberFormat="1" applyFont="1" applyFill="1" applyBorder="1" applyAlignment="1" applyProtection="1">
      <alignment horizontal="center" vertical="center"/>
      <protection locked="0"/>
    </xf>
    <xf numFmtId="4" fontId="55" fillId="0" borderId="93" xfId="27" applyNumberFormat="1" applyFont="1" applyBorder="1" applyAlignment="1">
      <alignment horizontal="center" vertical="center" wrapText="1"/>
    </xf>
    <xf numFmtId="4" fontId="125" fillId="0" borderId="93" xfId="27" applyNumberFormat="1" applyFont="1" applyBorder="1" applyAlignment="1" applyProtection="1">
      <alignment horizontal="center" vertical="center" wrapText="1"/>
      <protection locked="0"/>
    </xf>
    <xf numFmtId="4" fontId="72" fillId="0" borderId="93" xfId="27" applyNumberFormat="1" applyFont="1" applyBorder="1" applyAlignment="1">
      <alignment horizontal="center" vertical="center" wrapText="1"/>
    </xf>
    <xf numFmtId="4" fontId="72" fillId="0" borderId="93" xfId="27" applyNumberFormat="1" applyFont="1" applyBorder="1" applyAlignment="1" applyProtection="1">
      <alignment horizontal="center" vertical="center" wrapText="1"/>
      <protection locked="0"/>
    </xf>
    <xf numFmtId="4" fontId="55" fillId="0" borderId="93" xfId="27" applyNumberFormat="1" applyFont="1" applyBorder="1" applyAlignment="1" applyProtection="1">
      <alignment horizontal="center" vertical="center"/>
      <protection locked="0"/>
    </xf>
    <xf numFmtId="4" fontId="126" fillId="0" borderId="93" xfId="27" applyNumberFormat="1" applyFont="1" applyBorder="1" applyAlignment="1" applyProtection="1">
      <alignment horizontal="center" vertical="center"/>
      <protection locked="0"/>
    </xf>
    <xf numFmtId="4" fontId="72" fillId="0" borderId="93" xfId="27" applyNumberFormat="1" applyFont="1" applyBorder="1" applyAlignment="1">
      <alignment horizontal="center" vertical="center"/>
    </xf>
    <xf numFmtId="4" fontId="55" fillId="0" borderId="76" xfId="27" applyNumberFormat="1" applyFont="1" applyBorder="1" applyAlignment="1">
      <alignment horizontal="center" vertical="center"/>
    </xf>
    <xf numFmtId="4" fontId="55" fillId="40" borderId="76" xfId="14" applyNumberFormat="1" applyFont="1" applyFill="1" applyBorder="1" applyAlignment="1" applyProtection="1">
      <alignment horizontal="center" vertical="center"/>
      <protection locked="0"/>
    </xf>
    <xf numFmtId="4" fontId="55" fillId="0" borderId="76" xfId="14" applyNumberFormat="1" applyFont="1" applyFill="1" applyBorder="1" applyAlignment="1" applyProtection="1">
      <alignment horizontal="center" vertical="center"/>
    </xf>
    <xf numFmtId="4" fontId="55" fillId="0" borderId="76" xfId="14" applyNumberFormat="1" applyFont="1" applyFill="1" applyBorder="1" applyAlignment="1" applyProtection="1">
      <alignment horizontal="center" vertical="center"/>
      <protection locked="0"/>
    </xf>
    <xf numFmtId="4" fontId="55" fillId="0" borderId="76" xfId="27" applyNumberFormat="1" applyFont="1" applyBorder="1" applyAlignment="1">
      <alignment horizontal="center" vertical="center" wrapText="1"/>
    </xf>
    <xf numFmtId="4" fontId="55" fillId="0" borderId="76" xfId="27" applyNumberFormat="1" applyFont="1" applyBorder="1" applyAlignment="1" applyProtection="1">
      <alignment horizontal="center" vertical="center" wrapText="1"/>
      <protection locked="0"/>
    </xf>
    <xf numFmtId="4" fontId="55" fillId="0" borderId="76" xfId="14" applyNumberFormat="1" applyFont="1" applyFill="1" applyBorder="1" applyAlignment="1" applyProtection="1">
      <alignment horizontal="center" vertical="center" wrapText="1"/>
      <protection locked="0"/>
    </xf>
    <xf numFmtId="4" fontId="55" fillId="0" borderId="76" xfId="14" applyNumberFormat="1" applyFont="1" applyFill="1" applyBorder="1" applyAlignment="1" applyProtection="1">
      <alignment horizontal="center" vertical="center" wrapText="1"/>
    </xf>
    <xf numFmtId="4" fontId="55" fillId="0" borderId="76" xfId="27" applyNumberFormat="1" applyFont="1" applyBorder="1" applyAlignment="1" applyProtection="1">
      <alignment horizontal="center" vertical="center"/>
      <protection locked="0"/>
    </xf>
    <xf numFmtId="4" fontId="55" fillId="40" borderId="76" xfId="27" applyNumberFormat="1" applyFont="1" applyFill="1" applyBorder="1" applyAlignment="1" applyProtection="1">
      <alignment horizontal="center" vertical="center"/>
      <protection locked="0"/>
    </xf>
    <xf numFmtId="4" fontId="125" fillId="0" borderId="76" xfId="4" applyNumberFormat="1" applyFont="1" applyFill="1" applyBorder="1" applyAlignment="1" applyProtection="1">
      <alignment horizontal="center" vertical="center" wrapText="1"/>
      <protection locked="0"/>
    </xf>
    <xf numFmtId="4" fontId="55" fillId="0" borderId="76" xfId="4" applyNumberFormat="1" applyFont="1" applyFill="1" applyBorder="1" applyAlignment="1" applyProtection="1">
      <alignment horizontal="center" vertical="center" wrapText="1"/>
    </xf>
    <xf numFmtId="4" fontId="72" fillId="0" borderId="76" xfId="27" applyNumberFormat="1" applyFont="1" applyBorder="1" applyAlignment="1">
      <alignment horizontal="center" vertical="center"/>
    </xf>
    <xf numFmtId="4" fontId="72" fillId="0" borderId="76" xfId="14" applyNumberFormat="1" applyFont="1" applyFill="1" applyBorder="1" applyAlignment="1" applyProtection="1">
      <alignment horizontal="center" vertical="center"/>
      <protection locked="0"/>
    </xf>
    <xf numFmtId="4" fontId="72" fillId="0" borderId="76" xfId="14" applyNumberFormat="1" applyFont="1" applyFill="1" applyBorder="1" applyAlignment="1" applyProtection="1">
      <alignment horizontal="center" vertical="center"/>
    </xf>
    <xf numFmtId="4" fontId="55" fillId="40" borderId="76" xfId="4" applyNumberFormat="1" applyFont="1" applyFill="1" applyBorder="1" applyAlignment="1" applyProtection="1">
      <alignment horizontal="center" vertical="center"/>
      <protection locked="0"/>
    </xf>
    <xf numFmtId="4" fontId="55" fillId="0" borderId="76" xfId="4" applyNumberFormat="1" applyFont="1" applyFill="1" applyBorder="1" applyAlignment="1" applyProtection="1">
      <alignment horizontal="center" vertical="center"/>
      <protection locked="0"/>
    </xf>
    <xf numFmtId="4" fontId="125" fillId="0" borderId="76" xfId="27" applyNumberFormat="1" applyFont="1" applyBorder="1" applyAlignment="1">
      <alignment horizontal="center" vertical="center"/>
    </xf>
    <xf numFmtId="4" fontId="125" fillId="0" borderId="76" xfId="27" applyNumberFormat="1" applyFont="1" applyBorder="1" applyAlignment="1">
      <alignment horizontal="center" vertical="center" wrapText="1"/>
    </xf>
    <xf numFmtId="4" fontId="125" fillId="0" borderId="76" xfId="27" applyNumberFormat="1" applyFont="1" applyBorder="1" applyAlignment="1" applyProtection="1">
      <alignment horizontal="center" vertical="center" wrapText="1"/>
      <protection locked="0"/>
    </xf>
    <xf numFmtId="4" fontId="134" fillId="0" borderId="76" xfId="27" applyNumberFormat="1" applyFont="1" applyBorder="1" applyAlignment="1">
      <alignment horizontal="center" vertical="center"/>
    </xf>
    <xf numFmtId="4" fontId="72" fillId="0" borderId="76" xfId="4" applyNumberFormat="1" applyFont="1" applyFill="1" applyBorder="1" applyAlignment="1" applyProtection="1">
      <alignment horizontal="center" vertical="center"/>
      <protection locked="0"/>
    </xf>
    <xf numFmtId="4" fontId="72" fillId="0" borderId="76" xfId="4" applyNumberFormat="1" applyFont="1" applyFill="1" applyBorder="1" applyAlignment="1" applyProtection="1">
      <alignment horizontal="center" vertical="center"/>
    </xf>
    <xf numFmtId="4" fontId="55" fillId="40" borderId="76" xfId="4" applyNumberFormat="1" applyFont="1" applyFill="1" applyBorder="1" applyAlignment="1" applyProtection="1">
      <alignment horizontal="center" vertical="center" wrapText="1"/>
      <protection locked="0"/>
    </xf>
    <xf numFmtId="4" fontId="55" fillId="0" borderId="76" xfId="4" applyNumberFormat="1" applyFont="1" applyFill="1" applyBorder="1" applyAlignment="1" applyProtection="1">
      <alignment horizontal="center" vertical="center"/>
    </xf>
    <xf numFmtId="4" fontId="124" fillId="0" borderId="61" xfId="3" applyNumberFormat="1" applyFont="1" applyBorder="1" applyAlignment="1">
      <alignment horizontal="center" vertical="center" shrinkToFit="1"/>
    </xf>
    <xf numFmtId="4" fontId="55" fillId="40" borderId="76" xfId="27" applyNumberFormat="1" applyFont="1" applyFill="1" applyBorder="1" applyAlignment="1" applyProtection="1">
      <alignment horizontal="center" vertical="center" wrapText="1"/>
      <protection locked="0"/>
    </xf>
    <xf numFmtId="4" fontId="55" fillId="0" borderId="76" xfId="38" applyNumberFormat="1" applyFont="1" applyFill="1" applyBorder="1" applyAlignment="1" applyProtection="1">
      <alignment horizontal="center" vertical="center"/>
    </xf>
    <xf numFmtId="4" fontId="55" fillId="0" borderId="76" xfId="38" applyNumberFormat="1" applyFont="1" applyFill="1" applyBorder="1" applyAlignment="1" applyProtection="1">
      <alignment horizontal="center" vertical="center"/>
      <protection locked="0"/>
    </xf>
    <xf numFmtId="4" fontId="124" fillId="0" borderId="76" xfId="3" applyNumberFormat="1" applyFont="1" applyBorder="1" applyAlignment="1">
      <alignment horizontal="center" vertical="center" shrinkToFit="1"/>
    </xf>
    <xf numFmtId="4" fontId="124" fillId="0" borderId="91" xfId="3" applyNumberFormat="1" applyFont="1" applyBorder="1" applyAlignment="1">
      <alignment horizontal="center" vertical="center" shrinkToFit="1"/>
    </xf>
    <xf numFmtId="4" fontId="55" fillId="0" borderId="148" xfId="27" applyNumberFormat="1" applyFont="1" applyBorder="1" applyAlignment="1">
      <alignment horizontal="center" vertical="center"/>
    </xf>
    <xf numFmtId="4" fontId="55" fillId="0" borderId="148" xfId="27" applyNumberFormat="1" applyFont="1" applyBorder="1" applyAlignment="1" applyProtection="1">
      <alignment horizontal="center" vertical="center"/>
      <protection locked="0"/>
    </xf>
    <xf numFmtId="4" fontId="72" fillId="0" borderId="148" xfId="27" applyNumberFormat="1" applyFont="1" applyBorder="1" applyAlignment="1">
      <alignment horizontal="center" vertical="center"/>
    </xf>
    <xf numFmtId="4" fontId="55" fillId="0" borderId="105" xfId="14" applyNumberFormat="1" applyFont="1" applyFill="1" applyBorder="1" applyAlignment="1" applyProtection="1">
      <alignment horizontal="center" vertical="center"/>
    </xf>
    <xf numFmtId="4" fontId="55" fillId="40" borderId="105" xfId="14" applyNumberFormat="1" applyFont="1" applyFill="1" applyBorder="1" applyAlignment="1" applyProtection="1">
      <alignment horizontal="center" vertical="center"/>
      <protection locked="0"/>
    </xf>
    <xf numFmtId="4" fontId="55" fillId="0" borderId="105" xfId="14" applyNumberFormat="1" applyFont="1" applyFill="1" applyBorder="1" applyAlignment="1" applyProtection="1">
      <alignment horizontal="center" vertical="center"/>
      <protection locked="0"/>
    </xf>
    <xf numFmtId="4" fontId="55" fillId="0" borderId="105" xfId="27" applyNumberFormat="1" applyFont="1" applyBorder="1" applyAlignment="1">
      <alignment horizontal="center" vertical="center"/>
    </xf>
    <xf numFmtId="4" fontId="55" fillId="0" borderId="105" xfId="27" applyNumberFormat="1" applyFont="1" applyBorder="1" applyAlignment="1" applyProtection="1">
      <alignment horizontal="center" vertical="center"/>
      <protection locked="0"/>
    </xf>
    <xf numFmtId="4" fontId="55" fillId="40" borderId="105" xfId="27" applyNumberFormat="1" applyFont="1" applyFill="1" applyBorder="1" applyAlignment="1" applyProtection="1">
      <alignment horizontal="center" vertical="center"/>
      <protection locked="0"/>
    </xf>
    <xf numFmtId="4" fontId="138" fillId="0" borderId="76" xfId="27" applyNumberFormat="1" applyFont="1" applyBorder="1" applyAlignment="1">
      <alignment horizontal="center" vertical="center"/>
    </xf>
    <xf numFmtId="4" fontId="138" fillId="40" borderId="76" xfId="27" applyNumberFormat="1" applyFont="1" applyFill="1" applyBorder="1" applyAlignment="1" applyProtection="1">
      <alignment horizontal="center" vertical="center"/>
      <protection locked="0"/>
    </xf>
    <xf numFmtId="4" fontId="5" fillId="0" borderId="76" xfId="27" applyNumberFormat="1" applyFont="1" applyBorder="1" applyAlignment="1">
      <alignment horizontal="center" vertical="center"/>
    </xf>
    <xf numFmtId="4" fontId="5" fillId="0" borderId="76" xfId="39" applyNumberFormat="1" applyBorder="1" applyAlignment="1">
      <alignment horizontal="center" vertical="center"/>
    </xf>
    <xf numFmtId="4" fontId="5" fillId="0" borderId="76" xfId="39" applyNumberFormat="1" applyBorder="1" applyAlignment="1" applyProtection="1">
      <alignment horizontal="center" vertical="center"/>
      <protection locked="0"/>
    </xf>
    <xf numFmtId="4" fontId="5" fillId="40" borderId="76" xfId="39" applyNumberFormat="1" applyFill="1" applyBorder="1" applyAlignment="1" applyProtection="1">
      <alignment horizontal="center" vertical="center"/>
      <protection locked="0"/>
    </xf>
    <xf numFmtId="4" fontId="5" fillId="0" borderId="76" xfId="41" applyNumberFormat="1" applyFont="1" applyFill="1" applyBorder="1" applyAlignment="1" applyProtection="1">
      <alignment horizontal="center" vertical="center" wrapText="1"/>
    </xf>
    <xf numFmtId="4" fontId="5" fillId="0" borderId="76" xfId="27" applyNumberFormat="1" applyFont="1" applyBorder="1" applyAlignment="1" applyProtection="1">
      <alignment horizontal="center" vertical="center"/>
      <protection locked="0"/>
    </xf>
    <xf numFmtId="4" fontId="5" fillId="40" borderId="76" xfId="27" applyNumberFormat="1" applyFont="1" applyFill="1" applyBorder="1" applyAlignment="1" applyProtection="1">
      <alignment horizontal="center" vertical="center"/>
      <protection locked="0"/>
    </xf>
    <xf numFmtId="4" fontId="5" fillId="0" borderId="76" xfId="40" applyNumberFormat="1" applyBorder="1" applyAlignment="1" applyProtection="1">
      <alignment horizontal="center" vertical="center"/>
      <protection locked="0"/>
    </xf>
    <xf numFmtId="4" fontId="5" fillId="40" borderId="76" xfId="40" applyNumberFormat="1" applyFill="1" applyBorder="1" applyAlignment="1" applyProtection="1">
      <alignment horizontal="center" vertical="center"/>
      <protection locked="0"/>
    </xf>
    <xf numFmtId="4" fontId="128" fillId="0" borderId="76" xfId="39" applyNumberFormat="1" applyFont="1" applyBorder="1" applyAlignment="1">
      <alignment horizontal="center" vertical="center"/>
    </xf>
    <xf numFmtId="4" fontId="128" fillId="0" borderId="76" xfId="39" applyNumberFormat="1" applyFont="1" applyBorder="1" applyAlignment="1" applyProtection="1">
      <alignment horizontal="center" vertical="center"/>
      <protection locked="0"/>
    </xf>
    <xf numFmtId="4" fontId="72" fillId="0" borderId="76" xfId="39" applyNumberFormat="1" applyFont="1" applyBorder="1" applyAlignment="1">
      <alignment horizontal="center" vertical="center"/>
    </xf>
    <xf numFmtId="4" fontId="72" fillId="0" borderId="76" xfId="39" applyNumberFormat="1" applyFont="1" applyBorder="1" applyAlignment="1" applyProtection="1">
      <alignment horizontal="center" vertical="center"/>
      <protection locked="0"/>
    </xf>
    <xf numFmtId="4" fontId="55" fillId="0" borderId="105" xfId="42" applyNumberFormat="1" applyFont="1" applyBorder="1" applyAlignment="1">
      <alignment horizontal="center" vertical="center"/>
    </xf>
    <xf numFmtId="4" fontId="55" fillId="40" borderId="105" xfId="43" applyNumberFormat="1" applyFont="1" applyFill="1" applyBorder="1" applyAlignment="1" applyProtection="1">
      <alignment horizontal="center" vertical="center"/>
      <protection locked="0"/>
    </xf>
    <xf numFmtId="4" fontId="55" fillId="0" borderId="105" xfId="43" applyNumberFormat="1" applyFont="1" applyFill="1" applyBorder="1" applyAlignment="1" applyProtection="1">
      <alignment horizontal="center" vertical="center"/>
      <protection locked="0"/>
    </xf>
    <xf numFmtId="4" fontId="126" fillId="0" borderId="105" xfId="42" applyNumberFormat="1" applyFont="1" applyBorder="1" applyAlignment="1">
      <alignment horizontal="center" vertical="center"/>
    </xf>
    <xf numFmtId="4" fontId="126" fillId="40" borderId="105" xfId="43" applyNumberFormat="1" applyFont="1" applyFill="1" applyBorder="1" applyAlignment="1" applyProtection="1">
      <alignment horizontal="center" vertical="center"/>
      <protection locked="0"/>
    </xf>
    <xf numFmtId="4" fontId="126" fillId="0" borderId="105" xfId="43" applyNumberFormat="1" applyFont="1" applyFill="1" applyBorder="1" applyAlignment="1" applyProtection="1">
      <alignment horizontal="center" vertical="center"/>
      <protection locked="0"/>
    </xf>
    <xf numFmtId="4" fontId="55" fillId="0" borderId="105" xfId="42" applyNumberFormat="1" applyFont="1" applyBorder="1" applyAlignment="1" applyProtection="1">
      <alignment horizontal="center" vertical="center"/>
      <protection locked="0"/>
    </xf>
    <xf numFmtId="4" fontId="127" fillId="0" borderId="105" xfId="42" applyNumberFormat="1" applyFont="1" applyBorder="1" applyAlignment="1">
      <alignment horizontal="center" vertical="center" wrapText="1"/>
    </xf>
    <xf numFmtId="4" fontId="126" fillId="0" borderId="105" xfId="43" applyNumberFormat="1" applyFont="1" applyFill="1" applyBorder="1" applyAlignment="1" applyProtection="1">
      <alignment horizontal="center" vertical="center"/>
    </xf>
    <xf numFmtId="4" fontId="129" fillId="0" borderId="105" xfId="42" applyNumberFormat="1" applyFont="1" applyBorder="1" applyAlignment="1">
      <alignment horizontal="center" vertical="center"/>
    </xf>
    <xf numFmtId="4" fontId="129" fillId="0" borderId="105" xfId="43" applyNumberFormat="1" applyFont="1" applyFill="1" applyBorder="1" applyAlignment="1" applyProtection="1">
      <alignment horizontal="center" vertical="center"/>
      <protection locked="0"/>
    </xf>
    <xf numFmtId="4" fontId="126" fillId="0" borderId="105" xfId="42" applyNumberFormat="1" applyFont="1" applyBorder="1" applyAlignment="1">
      <alignment horizontal="center" vertical="center" wrapText="1"/>
    </xf>
    <xf numFmtId="228" fontId="129" fillId="0" borderId="119" xfId="246" applyNumberFormat="1" applyFont="1" applyFill="1" applyBorder="1" applyAlignment="1">
      <alignment horizontal="center" vertical="center"/>
    </xf>
    <xf numFmtId="2" fontId="55" fillId="40" borderId="148" xfId="1" applyNumberFormat="1" applyFont="1" applyFill="1" applyBorder="1" applyAlignment="1" applyProtection="1">
      <alignment horizontal="center" vertical="center" wrapText="1"/>
      <protection locked="0"/>
    </xf>
    <xf numFmtId="2" fontId="55" fillId="0" borderId="148" xfId="0" applyNumberFormat="1" applyFont="1" applyBorder="1" applyAlignment="1">
      <alignment horizontal="center" vertical="center" wrapText="1"/>
    </xf>
    <xf numFmtId="2" fontId="55" fillId="0" borderId="148" xfId="49" applyNumberFormat="1" applyFont="1" applyFill="1" applyBorder="1" applyAlignment="1" applyProtection="1">
      <alignment horizontal="center" vertical="center" wrapText="1"/>
    </xf>
    <xf numFmtId="2" fontId="55" fillId="0" borderId="148" xfId="1" applyNumberFormat="1" applyFont="1" applyFill="1" applyBorder="1" applyAlignment="1" applyProtection="1">
      <alignment horizontal="center" vertical="center" wrapText="1"/>
      <protection locked="0"/>
    </xf>
    <xf numFmtId="2" fontId="55" fillId="0" borderId="148" xfId="48" applyNumberFormat="1" applyFont="1" applyBorder="1" applyAlignment="1">
      <alignment horizontal="center" vertical="center"/>
    </xf>
    <xf numFmtId="2" fontId="72" fillId="0" borderId="148" xfId="0" applyNumberFormat="1" applyFont="1" applyBorder="1" applyAlignment="1">
      <alignment horizontal="center" vertical="center" wrapText="1"/>
    </xf>
    <xf numFmtId="2" fontId="55" fillId="0" borderId="148" xfId="0" applyNumberFormat="1" applyFont="1" applyBorder="1" applyAlignment="1">
      <alignment horizontal="right" vertical="center" wrapText="1"/>
    </xf>
    <xf numFmtId="2" fontId="55" fillId="0" borderId="148" xfId="1" applyNumberFormat="1" applyFont="1" applyFill="1" applyBorder="1" applyAlignment="1" applyProtection="1">
      <alignment horizontal="center" vertical="center" wrapText="1"/>
    </xf>
    <xf numFmtId="2" fontId="72" fillId="0" borderId="148" xfId="0" applyNumberFormat="1" applyFont="1" applyBorder="1" applyAlignment="1">
      <alignment horizontal="right" vertical="center" wrapText="1"/>
    </xf>
    <xf numFmtId="4" fontId="55" fillId="0" borderId="148" xfId="1" applyNumberFormat="1" applyFont="1" applyFill="1" applyBorder="1" applyAlignment="1" applyProtection="1">
      <alignment horizontal="center" vertical="center" wrapText="1"/>
    </xf>
    <xf numFmtId="4" fontId="55" fillId="40" borderId="148" xfId="1" applyNumberFormat="1" applyFont="1" applyFill="1" applyBorder="1" applyAlignment="1" applyProtection="1">
      <alignment horizontal="center" vertical="center" wrapText="1"/>
      <protection locked="0"/>
    </xf>
    <xf numFmtId="4" fontId="55" fillId="0" borderId="148" xfId="0" applyNumberFormat="1" applyFont="1" applyBorder="1" applyAlignment="1">
      <alignment horizontal="center" vertical="center" wrapText="1"/>
    </xf>
    <xf numFmtId="4" fontId="55" fillId="0" borderId="148" xfId="0" applyNumberFormat="1" applyFont="1" applyBorder="1" applyAlignment="1">
      <alignment horizontal="center" vertical="center"/>
    </xf>
    <xf numFmtId="4" fontId="55" fillId="40" borderId="148" xfId="0" applyNumberFormat="1" applyFont="1" applyFill="1" applyBorder="1" applyAlignment="1" applyProtection="1">
      <alignment horizontal="center" vertical="center" wrapText="1"/>
      <protection locked="0"/>
    </xf>
    <xf numFmtId="4" fontId="55" fillId="0" borderId="148" xfId="1" applyNumberFormat="1" applyFont="1" applyFill="1" applyBorder="1" applyAlignment="1" applyProtection="1">
      <alignment horizontal="center" vertical="center" wrapText="1"/>
      <protection locked="0"/>
    </xf>
    <xf numFmtId="2" fontId="55" fillId="40" borderId="148" xfId="0" applyNumberFormat="1" applyFont="1" applyFill="1" applyBorder="1" applyAlignment="1" applyProtection="1">
      <alignment horizontal="center" vertical="center"/>
      <protection locked="0"/>
    </xf>
    <xf numFmtId="2" fontId="55" fillId="0" borderId="148" xfId="181" applyNumberFormat="1" applyFont="1" applyBorder="1" applyAlignment="1">
      <alignment horizontal="center" vertical="center"/>
    </xf>
    <xf numFmtId="2" fontId="55" fillId="0" borderId="148" xfId="4026" applyNumberFormat="1" applyFont="1" applyBorder="1" applyAlignment="1">
      <alignment horizontal="center" vertical="center"/>
    </xf>
    <xf numFmtId="4" fontId="55" fillId="0" borderId="148" xfId="0" applyNumberFormat="1" applyFont="1" applyBorder="1" applyAlignment="1" applyProtection="1">
      <alignment horizontal="center" vertical="center" wrapText="1"/>
      <protection locked="0"/>
    </xf>
    <xf numFmtId="43" fontId="55" fillId="0" borderId="148" xfId="49" applyFont="1" applyFill="1" applyBorder="1" applyAlignment="1" applyProtection="1">
      <alignment vertical="center" wrapText="1"/>
    </xf>
    <xf numFmtId="43" fontId="55" fillId="40" borderId="148" xfId="49" applyFont="1" applyFill="1" applyBorder="1" applyAlignment="1" applyProtection="1">
      <alignment vertical="center" wrapText="1"/>
      <protection locked="0"/>
    </xf>
    <xf numFmtId="43" fontId="55" fillId="0" borderId="148" xfId="49" applyFont="1" applyFill="1" applyBorder="1" applyAlignment="1" applyProtection="1">
      <alignment vertical="center" wrapText="1"/>
      <protection locked="0"/>
    </xf>
    <xf numFmtId="43" fontId="55" fillId="40" borderId="148" xfId="49" applyFont="1" applyFill="1" applyBorder="1" applyAlignment="1" applyProtection="1">
      <alignment horizontal="center" vertical="center" wrapText="1"/>
      <protection locked="0"/>
    </xf>
    <xf numFmtId="43" fontId="72" fillId="0" borderId="148" xfId="49" applyFont="1" applyFill="1" applyBorder="1" applyAlignment="1" applyProtection="1">
      <alignment horizontal="center" vertical="center" wrapText="1"/>
      <protection locked="0"/>
    </xf>
    <xf numFmtId="2" fontId="126" fillId="0" borderId="148" xfId="0" applyNumberFormat="1" applyFont="1" applyBorder="1" applyAlignment="1">
      <alignment horizontal="center" vertical="center"/>
    </xf>
    <xf numFmtId="2" fontId="126" fillId="40" borderId="148" xfId="1" applyNumberFormat="1" applyFont="1" applyFill="1" applyBorder="1" applyAlignment="1" applyProtection="1">
      <alignment horizontal="center" vertical="center"/>
      <protection locked="0"/>
    </xf>
    <xf numFmtId="2" fontId="126" fillId="0" borderId="148" xfId="1" applyNumberFormat="1" applyFont="1" applyFill="1" applyBorder="1" applyAlignment="1" applyProtection="1">
      <alignment horizontal="center" vertical="center"/>
      <protection locked="0"/>
    </xf>
    <xf numFmtId="4" fontId="55" fillId="0" borderId="148" xfId="203" applyNumberFormat="1" applyFont="1" applyBorder="1" applyAlignment="1">
      <alignment horizontal="center" vertical="center" wrapText="1"/>
    </xf>
    <xf numFmtId="4" fontId="55" fillId="40" borderId="148" xfId="203" applyNumberFormat="1" applyFont="1" applyFill="1" applyBorder="1" applyAlignment="1" applyProtection="1">
      <alignment horizontal="center" vertical="center" wrapText="1"/>
      <protection locked="0"/>
    </xf>
    <xf numFmtId="4" fontId="55" fillId="0" borderId="148" xfId="203" applyNumberFormat="1" applyFont="1" applyBorder="1" applyAlignment="1">
      <alignment horizontal="right" vertical="center" wrapText="1" indent="1"/>
    </xf>
    <xf numFmtId="4" fontId="55" fillId="0" borderId="148" xfId="203" applyNumberFormat="1" applyFont="1" applyBorder="1" applyAlignment="1">
      <alignment horizontal="right" vertical="center" wrapText="1"/>
    </xf>
    <xf numFmtId="4" fontId="55" fillId="0" borderId="148" xfId="203" applyNumberFormat="1" applyFont="1" applyBorder="1" applyAlignment="1" applyProtection="1">
      <alignment horizontal="center" vertical="center" wrapText="1"/>
      <protection locked="0"/>
    </xf>
    <xf numFmtId="4" fontId="55" fillId="40" borderId="148" xfId="208" applyNumberFormat="1" applyFont="1" applyFill="1" applyBorder="1" applyAlignment="1" applyProtection="1">
      <alignment horizontal="center" vertical="center" wrapText="1"/>
      <protection locked="0"/>
    </xf>
    <xf numFmtId="4" fontId="55" fillId="0" borderId="148" xfId="14" applyNumberFormat="1" applyFont="1" applyFill="1" applyBorder="1" applyAlignment="1" applyProtection="1">
      <alignment horizontal="center" vertical="center"/>
    </xf>
    <xf numFmtId="4" fontId="72" fillId="0" borderId="148" xfId="208" applyNumberFormat="1" applyFont="1" applyFill="1" applyBorder="1" applyAlignment="1" applyProtection="1">
      <alignment horizontal="right" vertical="center" wrapText="1"/>
    </xf>
    <xf numFmtId="4" fontId="72" fillId="0" borderId="77" xfId="27" applyNumberFormat="1" applyFont="1" applyBorder="1" applyAlignment="1">
      <alignment horizontal="center" vertical="center" wrapText="1"/>
    </xf>
    <xf numFmtId="3" fontId="72" fillId="41" borderId="77" xfId="27" applyNumberFormat="1" applyFont="1" applyFill="1" applyBorder="1" applyAlignment="1" applyProtection="1">
      <alignment horizontal="center" vertical="center" wrapText="1"/>
      <protection locked="0"/>
    </xf>
    <xf numFmtId="0" fontId="55" fillId="0" borderId="77" xfId="27" applyFont="1" applyBorder="1" applyAlignment="1">
      <alignment horizontal="center" vertical="center" wrapText="1"/>
    </xf>
    <xf numFmtId="0" fontId="121" fillId="0" borderId="89" xfId="27" applyFont="1" applyBorder="1" applyAlignment="1">
      <alignment horizontal="center"/>
    </xf>
    <xf numFmtId="0" fontId="121" fillId="0" borderId="83" xfId="27" applyFont="1" applyBorder="1" applyAlignment="1">
      <alignment horizontal="center"/>
    </xf>
    <xf numFmtId="0" fontId="121" fillId="0" borderId="84" xfId="27" applyFont="1" applyBorder="1" applyAlignment="1">
      <alignment horizontal="center"/>
    </xf>
    <xf numFmtId="0" fontId="6" fillId="0" borderId="90" xfId="27" applyBorder="1" applyAlignment="1">
      <alignment horizontal="center" vertical="center"/>
    </xf>
    <xf numFmtId="0" fontId="6" fillId="0" borderId="89" xfId="27" applyBorder="1" applyAlignment="1">
      <alignment horizontal="center" vertical="center"/>
    </xf>
    <xf numFmtId="0" fontId="6" fillId="0" borderId="83" xfId="27" applyBorder="1" applyAlignment="1">
      <alignment horizontal="center" vertical="center"/>
    </xf>
    <xf numFmtId="0" fontId="6" fillId="0" borderId="84" xfId="27" applyBorder="1" applyAlignment="1">
      <alignment horizontal="center" vertical="center"/>
    </xf>
    <xf numFmtId="4" fontId="124" fillId="0" borderId="2" xfId="0" applyNumberFormat="1" applyFont="1" applyBorder="1" applyAlignment="1">
      <alignment horizontal="left" vertical="center" wrapText="1"/>
    </xf>
    <xf numFmtId="4" fontId="123" fillId="0" borderId="20" xfId="0" applyNumberFormat="1" applyFont="1" applyBorder="1" applyAlignment="1">
      <alignment horizontal="center" vertical="center" wrapText="1"/>
    </xf>
    <xf numFmtId="4" fontId="123" fillId="0" borderId="21" xfId="0" applyNumberFormat="1" applyFont="1" applyBorder="1" applyAlignment="1">
      <alignment horizontal="center" vertical="center" wrapText="1"/>
    </xf>
    <xf numFmtId="4" fontId="123" fillId="0" borderId="28" xfId="0" applyNumberFormat="1" applyFont="1" applyBorder="1" applyAlignment="1">
      <alignment horizontal="center" vertical="center" wrapText="1"/>
    </xf>
    <xf numFmtId="4" fontId="123" fillId="0" borderId="30" xfId="0" applyNumberFormat="1" applyFont="1" applyBorder="1" applyAlignment="1">
      <alignment horizontal="center" vertical="center"/>
    </xf>
    <xf numFmtId="4" fontId="118" fillId="0" borderId="22" xfId="0" applyNumberFormat="1" applyFont="1" applyBorder="1" applyAlignment="1">
      <alignment horizontal="center" vertical="center" wrapText="1"/>
    </xf>
    <xf numFmtId="4" fontId="119" fillId="0" borderId="23" xfId="0" applyNumberFormat="1" applyFont="1" applyBorder="1" applyAlignment="1">
      <alignment vertical="center" wrapText="1"/>
    </xf>
    <xf numFmtId="4" fontId="123" fillId="0" borderId="27" xfId="0" applyNumberFormat="1" applyFont="1" applyBorder="1" applyAlignment="1">
      <alignment horizontal="center" vertical="center" wrapText="1"/>
    </xf>
    <xf numFmtId="4" fontId="123" fillId="0" borderId="29" xfId="0" applyNumberFormat="1" applyFont="1" applyBorder="1" applyAlignment="1">
      <alignment horizontal="center" vertical="center" wrapText="1"/>
    </xf>
    <xf numFmtId="4" fontId="123" fillId="0" borderId="168" xfId="0" applyNumberFormat="1" applyFont="1" applyBorder="1" applyAlignment="1">
      <alignment horizontal="center" vertical="center" wrapText="1"/>
    </xf>
    <xf numFmtId="4" fontId="123" fillId="0" borderId="169" xfId="0" applyNumberFormat="1" applyFont="1" applyBorder="1" applyAlignment="1">
      <alignment horizontal="center" vertical="center" wrapText="1"/>
    </xf>
    <xf numFmtId="0" fontId="124" fillId="0" borderId="148" xfId="0" applyFont="1" applyBorder="1" applyAlignment="1">
      <alignment horizontal="left" vertical="center" wrapText="1"/>
    </xf>
    <xf numFmtId="0" fontId="123" fillId="0" borderId="28" xfId="0" applyFont="1" applyBorder="1" applyAlignment="1">
      <alignment horizontal="center" vertical="center" wrapText="1"/>
    </xf>
    <xf numFmtId="0" fontId="123" fillId="0" borderId="30" xfId="0" applyFont="1" applyBorder="1" applyAlignment="1">
      <alignment horizontal="center" vertical="center"/>
    </xf>
    <xf numFmtId="49" fontId="118" fillId="0" borderId="22" xfId="0" applyNumberFormat="1" applyFont="1" applyBorder="1" applyAlignment="1">
      <alignment horizontal="center" vertical="top" wrapText="1"/>
    </xf>
    <xf numFmtId="49" fontId="118" fillId="0" borderId="23" xfId="0" applyNumberFormat="1" applyFont="1" applyBorder="1" applyAlignment="1">
      <alignment horizontal="center" vertical="top" wrapText="1"/>
    </xf>
    <xf numFmtId="49" fontId="118" fillId="0" borderId="24" xfId="0" applyNumberFormat="1" applyFont="1" applyBorder="1" applyAlignment="1">
      <alignment horizontal="center" vertical="top" wrapText="1"/>
    </xf>
    <xf numFmtId="49" fontId="124" fillId="0" borderId="53" xfId="0" applyNumberFormat="1" applyFont="1" applyBorder="1" applyAlignment="1">
      <alignment horizontal="left" vertical="center" wrapText="1"/>
    </xf>
    <xf numFmtId="49" fontId="124" fillId="0" borderId="54" xfId="0" applyNumberFormat="1" applyFont="1" applyBorder="1" applyAlignment="1">
      <alignment horizontal="left" vertical="center" wrapText="1"/>
    </xf>
    <xf numFmtId="49" fontId="123" fillId="0" borderId="27" xfId="0" applyNumberFormat="1" applyFont="1" applyBorder="1" applyAlignment="1">
      <alignment horizontal="center" vertical="center" wrapText="1"/>
    </xf>
    <xf numFmtId="49" fontId="123" fillId="0" borderId="29" xfId="0" applyNumberFormat="1" applyFont="1" applyBorder="1" applyAlignment="1">
      <alignment horizontal="center" vertical="center" wrapText="1"/>
    </xf>
    <xf numFmtId="49" fontId="123" fillId="0" borderId="20" xfId="0" applyNumberFormat="1" applyFont="1" applyBorder="1" applyAlignment="1">
      <alignment horizontal="center" vertical="center" wrapText="1"/>
    </xf>
    <xf numFmtId="49" fontId="123" fillId="0" borderId="21" xfId="0" applyNumberFormat="1" applyFont="1" applyBorder="1" applyAlignment="1">
      <alignment horizontal="center" vertical="center" wrapText="1"/>
    </xf>
    <xf numFmtId="1" fontId="123" fillId="0" borderId="20" xfId="0" applyNumberFormat="1" applyFont="1" applyBorder="1" applyAlignment="1">
      <alignment horizontal="center" vertical="center" wrapText="1"/>
    </xf>
    <xf numFmtId="1" fontId="123" fillId="0" borderId="21" xfId="0" applyNumberFormat="1" applyFont="1" applyBorder="1" applyAlignment="1">
      <alignment horizontal="center" vertical="center" wrapText="1"/>
    </xf>
    <xf numFmtId="49" fontId="72" fillId="0" borderId="8" xfId="0" applyNumberFormat="1" applyFont="1" applyBorder="1" applyAlignment="1">
      <alignment horizontal="center" vertical="center" wrapText="1"/>
    </xf>
    <xf numFmtId="49" fontId="72" fillId="0" borderId="9" xfId="0" applyNumberFormat="1" applyFont="1" applyBorder="1" applyAlignment="1">
      <alignment horizontal="center" vertical="center" wrapText="1"/>
    </xf>
    <xf numFmtId="49" fontId="72" fillId="0" borderId="10" xfId="0" applyNumberFormat="1" applyFont="1" applyBorder="1" applyAlignment="1">
      <alignment horizontal="center" vertical="center" wrapText="1"/>
    </xf>
    <xf numFmtId="0" fontId="123" fillId="0" borderId="12" xfId="0" applyFont="1" applyBorder="1" applyAlignment="1">
      <alignment horizontal="center" vertical="center" wrapText="1"/>
    </xf>
    <xf numFmtId="0" fontId="123" fillId="0" borderId="12" xfId="0" applyFont="1" applyBorder="1" applyAlignment="1">
      <alignment horizontal="center" vertical="center"/>
    </xf>
    <xf numFmtId="4" fontId="123" fillId="0" borderId="4" xfId="0" applyNumberFormat="1" applyFont="1" applyBorder="1" applyAlignment="1" applyProtection="1">
      <alignment horizontal="center" vertical="center" wrapText="1"/>
      <protection locked="0"/>
    </xf>
    <xf numFmtId="1" fontId="123" fillId="0" borderId="4" xfId="0" applyNumberFormat="1" applyFont="1" applyBorder="1" applyAlignment="1">
      <alignment horizontal="center" vertical="center" wrapText="1"/>
    </xf>
    <xf numFmtId="49" fontId="123" fillId="0" borderId="11" xfId="0" applyNumberFormat="1" applyFont="1" applyBorder="1" applyAlignment="1">
      <alignment horizontal="center" vertical="center" wrapText="1"/>
    </xf>
    <xf numFmtId="49" fontId="123" fillId="0" borderId="4" xfId="0" applyNumberFormat="1" applyFont="1" applyBorder="1" applyAlignment="1">
      <alignment horizontal="center" vertical="center" wrapText="1"/>
    </xf>
    <xf numFmtId="49" fontId="118" fillId="0" borderId="8" xfId="0" applyNumberFormat="1" applyFont="1" applyBorder="1" applyAlignment="1">
      <alignment horizontal="center" vertical="top" wrapText="1"/>
    </xf>
    <xf numFmtId="49" fontId="118" fillId="0" borderId="9" xfId="0" applyNumberFormat="1" applyFont="1" applyBorder="1" applyAlignment="1">
      <alignment horizontal="center" vertical="top" wrapText="1"/>
    </xf>
    <xf numFmtId="49" fontId="118" fillId="0" borderId="10" xfId="0" applyNumberFormat="1" applyFont="1" applyBorder="1" applyAlignment="1">
      <alignment horizontal="center" vertical="top" wrapText="1"/>
    </xf>
    <xf numFmtId="0" fontId="124" fillId="0" borderId="0" xfId="0" applyFont="1" applyAlignment="1">
      <alignment horizontal="left" vertical="top"/>
    </xf>
    <xf numFmtId="0" fontId="124" fillId="0" borderId="0" xfId="0" applyFont="1" applyAlignment="1">
      <alignment horizontal="center" vertical="top"/>
    </xf>
    <xf numFmtId="4" fontId="123" fillId="0" borderId="4" xfId="0" applyNumberFormat="1" applyFont="1" applyBorder="1" applyAlignment="1" applyProtection="1">
      <alignment horizontal="center" vertical="center"/>
      <protection locked="0"/>
    </xf>
    <xf numFmtId="0" fontId="123" fillId="0" borderId="18" xfId="0" applyFont="1" applyBorder="1" applyAlignment="1">
      <alignment horizontal="center" vertical="center" wrapText="1"/>
    </xf>
    <xf numFmtId="0" fontId="123" fillId="0" borderId="37" xfId="0" applyFont="1" applyBorder="1" applyAlignment="1">
      <alignment horizontal="center" vertical="center" wrapText="1"/>
    </xf>
    <xf numFmtId="0" fontId="123" fillId="0" borderId="40" xfId="0" applyFont="1" applyBorder="1" applyAlignment="1">
      <alignment horizontal="center" vertical="center"/>
    </xf>
    <xf numFmtId="49" fontId="123" fillId="0" borderId="35" xfId="0" applyNumberFormat="1" applyFont="1" applyBorder="1" applyAlignment="1">
      <alignment horizontal="center" vertical="center" wrapText="1"/>
    </xf>
    <xf numFmtId="49" fontId="123" fillId="0" borderId="38" xfId="0" applyNumberFormat="1" applyFont="1" applyBorder="1" applyAlignment="1">
      <alignment horizontal="center" vertical="center" wrapText="1"/>
    </xf>
    <xf numFmtId="49" fontId="123" fillId="0" borderId="36" xfId="0" applyNumberFormat="1" applyFont="1" applyBorder="1" applyAlignment="1">
      <alignment horizontal="center" vertical="center" wrapText="1"/>
    </xf>
    <xf numFmtId="49" fontId="123" fillId="0" borderId="39" xfId="0" applyNumberFormat="1" applyFont="1" applyBorder="1" applyAlignment="1">
      <alignment horizontal="center" vertical="center" wrapText="1"/>
    </xf>
    <xf numFmtId="1" fontId="123" fillId="0" borderId="36" xfId="0" applyNumberFormat="1" applyFont="1" applyBorder="1" applyAlignment="1">
      <alignment horizontal="center" vertical="center" wrapText="1"/>
    </xf>
    <xf numFmtId="1" fontId="123" fillId="0" borderId="39" xfId="0" applyNumberFormat="1" applyFont="1" applyBorder="1" applyAlignment="1">
      <alignment horizontal="center" vertical="center" wrapText="1"/>
    </xf>
    <xf numFmtId="4" fontId="123" fillId="0" borderId="36" xfId="0" applyNumberFormat="1" applyFont="1" applyBorder="1" applyAlignment="1" applyProtection="1">
      <alignment horizontal="center" vertical="center" wrapText="1"/>
      <protection locked="0"/>
    </xf>
    <xf numFmtId="4" fontId="123" fillId="0" borderId="39" xfId="0" applyNumberFormat="1" applyFont="1" applyBorder="1" applyAlignment="1" applyProtection="1">
      <alignment horizontal="center" vertical="center" wrapText="1"/>
      <protection locked="0"/>
    </xf>
    <xf numFmtId="4" fontId="124" fillId="0" borderId="34" xfId="1" applyNumberFormat="1" applyFont="1" applyFill="1" applyBorder="1" applyAlignment="1" applyProtection="1">
      <alignment horizontal="center" vertical="center"/>
    </xf>
    <xf numFmtId="168" fontId="124" fillId="0" borderId="2" xfId="0" applyNumberFormat="1" applyFont="1" applyBorder="1" applyAlignment="1">
      <alignment horizontal="center" vertical="center" wrapText="1"/>
    </xf>
    <xf numFmtId="4" fontId="124" fillId="0" borderId="2" xfId="0" applyNumberFormat="1" applyFont="1" applyBorder="1" applyAlignment="1">
      <alignment horizontal="center" vertical="center" wrapText="1"/>
    </xf>
    <xf numFmtId="4" fontId="123" fillId="0" borderId="20" xfId="0" applyNumberFormat="1" applyFont="1" applyBorder="1" applyAlignment="1" applyProtection="1">
      <alignment horizontal="center" vertical="center" wrapText="1"/>
      <protection locked="0"/>
    </xf>
    <xf numFmtId="4" fontId="123" fillId="0" borderId="21" xfId="0" applyNumberFormat="1" applyFont="1" applyBorder="1" applyAlignment="1" applyProtection="1">
      <alignment horizontal="center" vertical="center" wrapText="1"/>
      <protection locked="0"/>
    </xf>
    <xf numFmtId="0" fontId="124" fillId="0" borderId="2" xfId="0" applyFont="1" applyBorder="1" applyAlignment="1">
      <alignment horizontal="center" vertical="center" wrapText="1"/>
    </xf>
    <xf numFmtId="49" fontId="124" fillId="0" borderId="2" xfId="0" applyNumberFormat="1" applyFont="1" applyBorder="1" applyAlignment="1">
      <alignment horizontal="left" vertical="center" wrapText="1"/>
    </xf>
    <xf numFmtId="0" fontId="55" fillId="0" borderId="2" xfId="0" applyFont="1" applyBorder="1" applyAlignment="1">
      <alignment vertical="center" wrapText="1"/>
    </xf>
    <xf numFmtId="4" fontId="124" fillId="40" borderId="2" xfId="0" applyNumberFormat="1" applyFont="1" applyFill="1" applyBorder="1" applyAlignment="1" applyProtection="1">
      <alignment horizontal="center" vertical="center" wrapText="1"/>
      <protection locked="0"/>
    </xf>
    <xf numFmtId="49" fontId="124" fillId="0" borderId="33" xfId="0" applyNumberFormat="1" applyFont="1" applyBorder="1" applyAlignment="1">
      <alignment horizontal="center" vertical="center" wrapText="1"/>
    </xf>
    <xf numFmtId="49" fontId="124" fillId="0" borderId="2" xfId="0" applyNumberFormat="1" applyFont="1" applyBorder="1" applyAlignment="1">
      <alignment horizontal="center" vertical="center" wrapText="1"/>
    </xf>
    <xf numFmtId="4" fontId="129" fillId="0" borderId="8" xfId="0" applyNumberFormat="1" applyFont="1" applyBorder="1" applyAlignment="1">
      <alignment horizontal="center" vertical="top" wrapText="1"/>
    </xf>
    <xf numFmtId="4" fontId="129" fillId="0" borderId="52" xfId="0" applyNumberFormat="1" applyFont="1" applyBorder="1" applyAlignment="1">
      <alignment horizontal="center" vertical="top" wrapText="1"/>
    </xf>
    <xf numFmtId="4" fontId="129" fillId="0" borderId="9" xfId="0" applyNumberFormat="1" applyFont="1" applyBorder="1" applyAlignment="1">
      <alignment horizontal="center" vertical="top" wrapText="1"/>
    </xf>
    <xf numFmtId="4" fontId="129" fillId="0" borderId="10" xfId="0" applyNumberFormat="1" applyFont="1" applyBorder="1" applyAlignment="1">
      <alignment horizontal="center" vertical="top" wrapText="1"/>
    </xf>
    <xf numFmtId="4" fontId="129" fillId="0" borderId="7" xfId="0" applyNumberFormat="1" applyFont="1" applyBorder="1" applyAlignment="1">
      <alignment horizontal="center" vertical="center" wrapText="1"/>
    </xf>
    <xf numFmtId="4" fontId="129" fillId="0" borderId="51" xfId="0" applyNumberFormat="1" applyFont="1" applyBorder="1" applyAlignment="1">
      <alignment horizontal="center" vertical="center" wrapText="1"/>
    </xf>
    <xf numFmtId="0" fontId="121" fillId="0" borderId="145" xfId="75" applyFont="1" applyBorder="1" applyAlignment="1">
      <alignment horizontal="left" vertical="center"/>
    </xf>
    <xf numFmtId="0" fontId="121" fillId="0" borderId="147" xfId="75" applyFont="1" applyBorder="1" applyAlignment="1">
      <alignment horizontal="left" vertical="center"/>
    </xf>
    <xf numFmtId="0" fontId="121" fillId="0" borderId="166" xfId="0" applyFont="1" applyBorder="1" applyAlignment="1">
      <alignment horizontal="center"/>
    </xf>
    <xf numFmtId="0" fontId="146" fillId="0" borderId="145" xfId="27" applyFont="1" applyBorder="1" applyAlignment="1">
      <alignment horizontal="center"/>
    </xf>
    <xf numFmtId="0" fontId="146" fillId="0" borderId="146" xfId="27" applyFont="1" applyBorder="1" applyAlignment="1">
      <alignment horizontal="center"/>
    </xf>
    <xf numFmtId="0" fontId="146" fillId="0" borderId="147" xfId="27" applyFont="1" applyBorder="1" applyAlignment="1">
      <alignment horizontal="center"/>
    </xf>
    <xf numFmtId="0" fontId="123" fillId="0" borderId="139" xfId="75" applyFont="1" applyBorder="1" applyAlignment="1">
      <alignment horizontal="center" wrapText="1"/>
    </xf>
    <xf numFmtId="0" fontId="121" fillId="0" borderId="170" xfId="75" applyFont="1" applyBorder="1" applyAlignment="1">
      <alignment horizontal="left" vertical="center"/>
    </xf>
    <xf numFmtId="0" fontId="121" fillId="0" borderId="146" xfId="75" applyFont="1" applyBorder="1" applyAlignment="1">
      <alignment horizontal="left" vertical="center"/>
    </xf>
    <xf numFmtId="0" fontId="121" fillId="0" borderId="170" xfId="75" applyFont="1" applyBorder="1" applyAlignment="1">
      <alignment horizontal="left" vertical="center" wrapText="1"/>
    </xf>
    <xf numFmtId="0" fontId="121" fillId="0" borderId="147" xfId="75" applyFont="1" applyBorder="1" applyAlignment="1">
      <alignment horizontal="left" vertical="center" wrapText="1"/>
    </xf>
    <xf numFmtId="0" fontId="121" fillId="0" borderId="171" xfId="75" applyFont="1" applyBorder="1" applyAlignment="1">
      <alignment horizontal="left" vertical="center" wrapText="1"/>
    </xf>
    <xf numFmtId="0" fontId="121" fillId="0" borderId="55" xfId="75" applyFont="1" applyBorder="1" applyAlignment="1">
      <alignment horizontal="left" vertical="center" wrapText="1"/>
    </xf>
    <xf numFmtId="0" fontId="121" fillId="0" borderId="145" xfId="75" applyFont="1" applyBorder="1" applyAlignment="1">
      <alignment horizontal="left" vertical="center" wrapText="1"/>
    </xf>
    <xf numFmtId="0" fontId="118" fillId="0" borderId="93" xfId="27" applyFont="1" applyBorder="1" applyAlignment="1">
      <alignment horizontal="center" vertical="top" wrapText="1"/>
    </xf>
    <xf numFmtId="0" fontId="118" fillId="0" borderId="93" xfId="27" applyFont="1" applyBorder="1" applyAlignment="1">
      <alignment horizontal="right" vertical="top" wrapText="1"/>
    </xf>
    <xf numFmtId="0" fontId="121" fillId="0" borderId="57" xfId="0" applyFont="1" applyBorder="1" applyAlignment="1">
      <alignment horizontal="center"/>
    </xf>
    <xf numFmtId="0" fontId="72" fillId="0" borderId="145" xfId="27" applyFont="1" applyBorder="1" applyAlignment="1">
      <alignment horizontal="left" wrapText="1"/>
    </xf>
    <xf numFmtId="0" fontId="72" fillId="0" borderId="165" xfId="27" applyFont="1" applyBorder="1" applyAlignment="1">
      <alignment horizontal="left" wrapText="1"/>
    </xf>
    <xf numFmtId="0" fontId="72" fillId="0" borderId="147" xfId="27" applyFont="1" applyBorder="1" applyAlignment="1">
      <alignment horizontal="left" wrapText="1"/>
    </xf>
    <xf numFmtId="0" fontId="72" fillId="0" borderId="76" xfId="39" applyFont="1" applyBorder="1" applyAlignment="1">
      <alignment horizontal="center" vertical="top" wrapText="1"/>
    </xf>
    <xf numFmtId="0" fontId="129" fillId="0" borderId="105" xfId="42" applyFont="1" applyBorder="1" applyAlignment="1">
      <alignment horizontal="center" wrapText="1"/>
    </xf>
    <xf numFmtId="0" fontId="72" fillId="0" borderId="0" xfId="95" applyFont="1" applyAlignment="1">
      <alignment horizontal="center" vertical="top"/>
    </xf>
    <xf numFmtId="0" fontId="72" fillId="0" borderId="124" xfId="42" applyFont="1" applyBorder="1" applyAlignment="1">
      <alignment horizontal="center" wrapText="1"/>
    </xf>
    <xf numFmtId="0" fontId="72" fillId="0" borderId="125" xfId="42" applyFont="1" applyBorder="1" applyAlignment="1">
      <alignment horizontal="center" wrapText="1"/>
    </xf>
    <xf numFmtId="0" fontId="72" fillId="0" borderId="126" xfId="42" applyFont="1" applyBorder="1" applyAlignment="1">
      <alignment horizontal="center" wrapText="1"/>
    </xf>
    <xf numFmtId="0" fontId="72" fillId="0" borderId="133" xfId="257" applyFont="1" applyBorder="1" applyAlignment="1">
      <alignment horizontal="center" wrapText="1"/>
    </xf>
    <xf numFmtId="0" fontId="72" fillId="0" borderId="134" xfId="257" applyFont="1" applyBorder="1" applyAlignment="1">
      <alignment horizontal="center" wrapText="1"/>
    </xf>
    <xf numFmtId="0" fontId="72" fillId="0" borderId="135" xfId="257" applyFont="1" applyBorder="1" applyAlignment="1">
      <alignment horizontal="center" wrapText="1"/>
    </xf>
    <xf numFmtId="0" fontId="72" fillId="0" borderId="148" xfId="48" applyFont="1" applyBorder="1" applyAlignment="1">
      <alignment horizontal="center" vertical="center" wrapText="1"/>
    </xf>
    <xf numFmtId="0" fontId="55" fillId="0" borderId="148" xfId="48" applyFont="1" applyBorder="1" applyAlignment="1">
      <alignment horizontal="center" vertical="center" wrapText="1"/>
    </xf>
    <xf numFmtId="0" fontId="72" fillId="0" borderId="148" xfId="0" applyFont="1" applyBorder="1" applyAlignment="1">
      <alignment horizontal="center" vertical="center" wrapText="1"/>
    </xf>
    <xf numFmtId="0" fontId="55" fillId="0" borderId="148" xfId="0" applyFont="1" applyBorder="1" applyAlignment="1">
      <alignment horizontal="center" vertical="center" wrapText="1"/>
    </xf>
    <xf numFmtId="0" fontId="72" fillId="0" borderId="148" xfId="0" applyFont="1" applyBorder="1" applyAlignment="1">
      <alignment horizontal="center" wrapText="1"/>
    </xf>
    <xf numFmtId="0" fontId="55" fillId="0" borderId="148" xfId="0" applyFont="1" applyBorder="1" applyAlignment="1">
      <alignment horizontal="center" wrapText="1"/>
    </xf>
    <xf numFmtId="0" fontId="72" fillId="0" borderId="148" xfId="0" applyFont="1" applyBorder="1" applyAlignment="1">
      <alignment horizontal="right" vertical="center" wrapText="1"/>
    </xf>
    <xf numFmtId="0" fontId="72" fillId="0" borderId="148" xfId="0" applyFont="1" applyBorder="1" applyAlignment="1">
      <alignment horizontal="left" vertical="center" wrapText="1"/>
    </xf>
    <xf numFmtId="0" fontId="55" fillId="0" borderId="148" xfId="0" applyFont="1" applyBorder="1" applyAlignment="1">
      <alignment horizontal="left" vertical="center" wrapText="1"/>
    </xf>
    <xf numFmtId="0" fontId="55" fillId="0" borderId="148" xfId="0" applyFont="1" applyBorder="1" applyAlignment="1">
      <alignment horizontal="right" vertical="center" wrapText="1"/>
    </xf>
    <xf numFmtId="0" fontId="55" fillId="0" borderId="148" xfId="203" applyFont="1" applyBorder="1" applyAlignment="1">
      <alignment horizontal="left" vertical="center" wrapText="1"/>
    </xf>
    <xf numFmtId="0" fontId="55" fillId="0" borderId="148" xfId="203" applyFont="1" applyBorder="1" applyAlignment="1">
      <alignment horizontal="center" vertical="center" wrapText="1"/>
    </xf>
    <xf numFmtId="0" fontId="55" fillId="0" borderId="148" xfId="203" applyFont="1" applyBorder="1" applyAlignment="1">
      <alignment horizontal="right" vertical="center" wrapText="1"/>
    </xf>
    <xf numFmtId="0" fontId="72" fillId="0" borderId="148" xfId="203" applyFont="1" applyBorder="1" applyAlignment="1">
      <alignment horizontal="center" vertical="center" wrapText="1"/>
    </xf>
    <xf numFmtId="0" fontId="72" fillId="0" borderId="148" xfId="203" applyFont="1" applyBorder="1" applyAlignment="1">
      <alignment horizontal="left" vertical="center" wrapText="1"/>
    </xf>
    <xf numFmtId="0" fontId="72" fillId="0" borderId="148" xfId="203" applyFont="1" applyBorder="1" applyAlignment="1">
      <alignment horizontal="right" vertical="center" wrapText="1"/>
    </xf>
    <xf numFmtId="0" fontId="124" fillId="0" borderId="57" xfId="0" applyFont="1" applyBorder="1" applyAlignment="1">
      <alignment horizontal="center" vertical="top"/>
    </xf>
    <xf numFmtId="0" fontId="134" fillId="40" borderId="77" xfId="27" applyFont="1" applyFill="1" applyBorder="1" applyAlignment="1" applyProtection="1">
      <alignment horizontal="center" vertical="center" wrapText="1"/>
      <protection locked="0"/>
    </xf>
  </cellXfs>
  <cellStyles count="4027">
    <cellStyle name=" 1" xfId="443" xr:uid="{00000000-0005-0000-0000-000000000000}"/>
    <cellStyle name="." xfId="442" xr:uid="{00000000-0005-0000-0000-000001000000}"/>
    <cellStyle name="_Area Statement 0705017" xfId="441" xr:uid="{00000000-0005-0000-0000-000002000000}"/>
    <cellStyle name="_Area Statement 0705017 2" xfId="2563" xr:uid="{00000000-0005-0000-0000-000003000000}"/>
    <cellStyle name="_External Works BOQ's" xfId="440" xr:uid="{00000000-0005-0000-0000-000004000000}"/>
    <cellStyle name="_External Works BOQ's 2" xfId="2559" xr:uid="{00000000-0005-0000-0000-000005000000}"/>
    <cellStyle name="_PMV load calcns" xfId="439" xr:uid="{00000000-0005-0000-0000-000006000000}"/>
    <cellStyle name="_POWER" xfId="438" xr:uid="{00000000-0005-0000-0000-000007000000}"/>
    <cellStyle name="_POWER_Cost" xfId="437" xr:uid="{00000000-0005-0000-0000-000008000000}"/>
    <cellStyle name="_Rate Analysis for Lifts" xfId="436" xr:uid="{00000000-0005-0000-0000-000009000000}"/>
    <cellStyle name="0,0_x000d__x000a_NA_x000d__x000a_" xfId="102" xr:uid="{00000000-0005-0000-0000-00000A000000}"/>
    <cellStyle name="0,0_x000d__x000a_NA_x000d__x000a_ 2" xfId="435" xr:uid="{00000000-0005-0000-0000-00000B000000}"/>
    <cellStyle name="20% - Accent1 10" xfId="434" xr:uid="{00000000-0005-0000-0000-00000C000000}"/>
    <cellStyle name="20% - Accent1 10 2" xfId="433" xr:uid="{00000000-0005-0000-0000-00000D000000}"/>
    <cellStyle name="20% - Accent1 10 2 2" xfId="2533" xr:uid="{00000000-0005-0000-0000-00000E000000}"/>
    <cellStyle name="20% - Accent1 10 3" xfId="2532" xr:uid="{00000000-0005-0000-0000-00000F000000}"/>
    <cellStyle name="20% - Accent1 11" xfId="432" xr:uid="{00000000-0005-0000-0000-000010000000}"/>
    <cellStyle name="20% - Accent1 11 2" xfId="431" xr:uid="{00000000-0005-0000-0000-000011000000}"/>
    <cellStyle name="20% - Accent1 11 2 2" xfId="2531" xr:uid="{00000000-0005-0000-0000-000012000000}"/>
    <cellStyle name="20% - Accent1 11 3" xfId="2529" xr:uid="{00000000-0005-0000-0000-000013000000}"/>
    <cellStyle name="20% - Accent1 12" xfId="445" xr:uid="{00000000-0005-0000-0000-000014000000}"/>
    <cellStyle name="20% - Accent1 12 2" xfId="446" xr:uid="{00000000-0005-0000-0000-000015000000}"/>
    <cellStyle name="20% - Accent1 12 2 2" xfId="2527" xr:uid="{00000000-0005-0000-0000-000016000000}"/>
    <cellStyle name="20% - Accent1 12 3" xfId="2524" xr:uid="{00000000-0005-0000-0000-000017000000}"/>
    <cellStyle name="20% - Accent1 13" xfId="447" xr:uid="{00000000-0005-0000-0000-000018000000}"/>
    <cellStyle name="20% - Accent1 13 2" xfId="448" xr:uid="{00000000-0005-0000-0000-000019000000}"/>
    <cellStyle name="20% - Accent1 13 2 2" xfId="2519" xr:uid="{00000000-0005-0000-0000-00001A000000}"/>
    <cellStyle name="20% - Accent1 13 3" xfId="2518" xr:uid="{00000000-0005-0000-0000-00001B000000}"/>
    <cellStyle name="20% - Accent1 14" xfId="449" xr:uid="{00000000-0005-0000-0000-00001C000000}"/>
    <cellStyle name="20% - Accent1 14 2" xfId="450" xr:uid="{00000000-0005-0000-0000-00001D000000}"/>
    <cellStyle name="20% - Accent1 14 2 2" xfId="2515" xr:uid="{00000000-0005-0000-0000-00001E000000}"/>
    <cellStyle name="20% - Accent1 14 3" xfId="2512" xr:uid="{00000000-0005-0000-0000-00001F000000}"/>
    <cellStyle name="20% - Accent1 15" xfId="451" xr:uid="{00000000-0005-0000-0000-000020000000}"/>
    <cellStyle name="20% - Accent1 15 2" xfId="452" xr:uid="{00000000-0005-0000-0000-000021000000}"/>
    <cellStyle name="20% - Accent1 15 2 2" xfId="2511" xr:uid="{00000000-0005-0000-0000-000022000000}"/>
    <cellStyle name="20% - Accent1 15 3" xfId="430" xr:uid="{00000000-0005-0000-0000-000023000000}"/>
    <cellStyle name="20% - Accent1 16" xfId="453" xr:uid="{00000000-0005-0000-0000-000024000000}"/>
    <cellStyle name="20% - Accent1 16 2" xfId="454" xr:uid="{00000000-0005-0000-0000-000025000000}"/>
    <cellStyle name="20% - Accent1 16 2 2" xfId="2037" xr:uid="{00000000-0005-0000-0000-000026000000}"/>
    <cellStyle name="20% - Accent1 16 3" xfId="1917" xr:uid="{00000000-0005-0000-0000-000027000000}"/>
    <cellStyle name="20% - Accent1 17" xfId="455" xr:uid="{00000000-0005-0000-0000-000028000000}"/>
    <cellStyle name="20% - Accent1 17 2" xfId="456" xr:uid="{00000000-0005-0000-0000-000029000000}"/>
    <cellStyle name="20% - Accent1 17 2 2" xfId="1891" xr:uid="{00000000-0005-0000-0000-00002A000000}"/>
    <cellStyle name="20% - Accent1 17 3" xfId="1872" xr:uid="{00000000-0005-0000-0000-00002B000000}"/>
    <cellStyle name="20% - Accent1 18" xfId="457" xr:uid="{00000000-0005-0000-0000-00002C000000}"/>
    <cellStyle name="20% - Accent1 18 2" xfId="458" xr:uid="{00000000-0005-0000-0000-00002D000000}"/>
    <cellStyle name="20% - Accent1 18 2 2" xfId="1733" xr:uid="{00000000-0005-0000-0000-00002E000000}"/>
    <cellStyle name="20% - Accent1 18 3" xfId="1706" xr:uid="{00000000-0005-0000-0000-00002F000000}"/>
    <cellStyle name="20% - Accent1 19" xfId="459" xr:uid="{00000000-0005-0000-0000-000030000000}"/>
    <cellStyle name="20% - Accent1 19 2" xfId="1459" xr:uid="{00000000-0005-0000-0000-000031000000}"/>
    <cellStyle name="20% - Accent1 2" xfId="103" xr:uid="{00000000-0005-0000-0000-000032000000}"/>
    <cellStyle name="20% - Accent1 2 2" xfId="461" xr:uid="{00000000-0005-0000-0000-000033000000}"/>
    <cellStyle name="20% - Accent1 2 2 2" xfId="3190" xr:uid="{00000000-0005-0000-0000-000034000000}"/>
    <cellStyle name="20% - Accent1 2 3" xfId="460" xr:uid="{00000000-0005-0000-0000-000035000000}"/>
    <cellStyle name="20% - Accent1 20" xfId="462" xr:uid="{00000000-0005-0000-0000-000036000000}"/>
    <cellStyle name="20% - Accent1 20 2" xfId="3191" xr:uid="{00000000-0005-0000-0000-000037000000}"/>
    <cellStyle name="20% - Accent1 21" xfId="463" xr:uid="{00000000-0005-0000-0000-000038000000}"/>
    <cellStyle name="20% - Accent1 21 2" xfId="3192" xr:uid="{00000000-0005-0000-0000-000039000000}"/>
    <cellStyle name="20% - Accent1 22" xfId="464" xr:uid="{00000000-0005-0000-0000-00003A000000}"/>
    <cellStyle name="20% - Accent1 22 2" xfId="3193" xr:uid="{00000000-0005-0000-0000-00003B000000}"/>
    <cellStyle name="20% - Accent1 23" xfId="465" xr:uid="{00000000-0005-0000-0000-00003C000000}"/>
    <cellStyle name="20% - Accent1 23 2" xfId="3194" xr:uid="{00000000-0005-0000-0000-00003D000000}"/>
    <cellStyle name="20% - Accent1 24" xfId="466" xr:uid="{00000000-0005-0000-0000-00003E000000}"/>
    <cellStyle name="20% - Accent1 24 2" xfId="3195" xr:uid="{00000000-0005-0000-0000-00003F000000}"/>
    <cellStyle name="20% - Accent1 25" xfId="467" xr:uid="{00000000-0005-0000-0000-000040000000}"/>
    <cellStyle name="20% - Accent1 25 2" xfId="3196" xr:uid="{00000000-0005-0000-0000-000041000000}"/>
    <cellStyle name="20% - Accent1 3" xfId="468" xr:uid="{00000000-0005-0000-0000-000042000000}"/>
    <cellStyle name="20% - Accent1 3 2" xfId="469" xr:uid="{00000000-0005-0000-0000-000043000000}"/>
    <cellStyle name="20% - Accent1 3 2 2" xfId="3198" xr:uid="{00000000-0005-0000-0000-000044000000}"/>
    <cellStyle name="20% - Accent1 3 3" xfId="3199" xr:uid="{00000000-0005-0000-0000-000045000000}"/>
    <cellStyle name="20% - Accent1 3 4" xfId="3197" xr:uid="{00000000-0005-0000-0000-000046000000}"/>
    <cellStyle name="20% - Accent1 4" xfId="470" xr:uid="{00000000-0005-0000-0000-000047000000}"/>
    <cellStyle name="20% - Accent1 4 2" xfId="471" xr:uid="{00000000-0005-0000-0000-000048000000}"/>
    <cellStyle name="20% - Accent1 4 2 2" xfId="3201" xr:uid="{00000000-0005-0000-0000-000049000000}"/>
    <cellStyle name="20% - Accent1 4 3" xfId="3202" xr:uid="{00000000-0005-0000-0000-00004A000000}"/>
    <cellStyle name="20% - Accent1 4 4" xfId="3200" xr:uid="{00000000-0005-0000-0000-00004B000000}"/>
    <cellStyle name="20% - Accent1 5" xfId="472" xr:uid="{00000000-0005-0000-0000-00004C000000}"/>
    <cellStyle name="20% - Accent1 5 2" xfId="473" xr:uid="{00000000-0005-0000-0000-00004D000000}"/>
    <cellStyle name="20% - Accent1 5 2 2" xfId="3204" xr:uid="{00000000-0005-0000-0000-00004E000000}"/>
    <cellStyle name="20% - Accent1 5 3" xfId="3205" xr:uid="{00000000-0005-0000-0000-00004F000000}"/>
    <cellStyle name="20% - Accent1 5 4" xfId="3203" xr:uid="{00000000-0005-0000-0000-000050000000}"/>
    <cellStyle name="20% - Accent1 6" xfId="474" xr:uid="{00000000-0005-0000-0000-000051000000}"/>
    <cellStyle name="20% - Accent1 6 2" xfId="475" xr:uid="{00000000-0005-0000-0000-000052000000}"/>
    <cellStyle name="20% - Accent1 6 2 2" xfId="3207" xr:uid="{00000000-0005-0000-0000-000053000000}"/>
    <cellStyle name="20% - Accent1 6 3" xfId="3208" xr:uid="{00000000-0005-0000-0000-000054000000}"/>
    <cellStyle name="20% - Accent1 6 4" xfId="3206" xr:uid="{00000000-0005-0000-0000-000055000000}"/>
    <cellStyle name="20% - Accent1 7" xfId="476" xr:uid="{00000000-0005-0000-0000-000056000000}"/>
    <cellStyle name="20% - Accent1 7 2" xfId="477" xr:uid="{00000000-0005-0000-0000-000057000000}"/>
    <cellStyle name="20% - Accent1 7 2 2" xfId="3210" xr:uid="{00000000-0005-0000-0000-000058000000}"/>
    <cellStyle name="20% - Accent1 7 3" xfId="3211" xr:uid="{00000000-0005-0000-0000-000059000000}"/>
    <cellStyle name="20% - Accent1 7 4" xfId="3209" xr:uid="{00000000-0005-0000-0000-00005A000000}"/>
    <cellStyle name="20% - Accent1 8" xfId="478" xr:uid="{00000000-0005-0000-0000-00005B000000}"/>
    <cellStyle name="20% - Accent1 8 2" xfId="479" xr:uid="{00000000-0005-0000-0000-00005C000000}"/>
    <cellStyle name="20% - Accent1 8 2 2" xfId="3213" xr:uid="{00000000-0005-0000-0000-00005D000000}"/>
    <cellStyle name="20% - Accent1 8 3" xfId="3214" xr:uid="{00000000-0005-0000-0000-00005E000000}"/>
    <cellStyle name="20% - Accent1 8 4" xfId="3212" xr:uid="{00000000-0005-0000-0000-00005F000000}"/>
    <cellStyle name="20% - Accent1 9" xfId="480" xr:uid="{00000000-0005-0000-0000-000060000000}"/>
    <cellStyle name="20% - Accent1 9 2" xfId="481" xr:uid="{00000000-0005-0000-0000-000061000000}"/>
    <cellStyle name="20% - Accent1 9 2 2" xfId="3215" xr:uid="{00000000-0005-0000-0000-000062000000}"/>
    <cellStyle name="20% - Accent1 9 3" xfId="3216" xr:uid="{00000000-0005-0000-0000-000063000000}"/>
    <cellStyle name="20% - Accent2 10" xfId="482" xr:uid="{00000000-0005-0000-0000-000064000000}"/>
    <cellStyle name="20% - Accent2 10 2" xfId="483" xr:uid="{00000000-0005-0000-0000-000065000000}"/>
    <cellStyle name="20% - Accent2 10 2 2" xfId="3217" xr:uid="{00000000-0005-0000-0000-000066000000}"/>
    <cellStyle name="20% - Accent2 10 3" xfId="3218" xr:uid="{00000000-0005-0000-0000-000067000000}"/>
    <cellStyle name="20% - Accent2 11" xfId="484" xr:uid="{00000000-0005-0000-0000-000068000000}"/>
    <cellStyle name="20% - Accent2 11 2" xfId="485" xr:uid="{00000000-0005-0000-0000-000069000000}"/>
    <cellStyle name="20% - Accent2 11 2 2" xfId="3219" xr:uid="{00000000-0005-0000-0000-00006A000000}"/>
    <cellStyle name="20% - Accent2 11 3" xfId="3220" xr:uid="{00000000-0005-0000-0000-00006B000000}"/>
    <cellStyle name="20% - Accent2 12" xfId="486" xr:uid="{00000000-0005-0000-0000-00006C000000}"/>
    <cellStyle name="20% - Accent2 12 2" xfId="487" xr:uid="{00000000-0005-0000-0000-00006D000000}"/>
    <cellStyle name="20% - Accent2 12 2 2" xfId="3221" xr:uid="{00000000-0005-0000-0000-00006E000000}"/>
    <cellStyle name="20% - Accent2 12 3" xfId="3222" xr:uid="{00000000-0005-0000-0000-00006F000000}"/>
    <cellStyle name="20% - Accent2 13" xfId="488" xr:uid="{00000000-0005-0000-0000-000070000000}"/>
    <cellStyle name="20% - Accent2 13 2" xfId="489" xr:uid="{00000000-0005-0000-0000-000071000000}"/>
    <cellStyle name="20% - Accent2 13 2 2" xfId="3223" xr:uid="{00000000-0005-0000-0000-000072000000}"/>
    <cellStyle name="20% - Accent2 13 3" xfId="3224" xr:uid="{00000000-0005-0000-0000-000073000000}"/>
    <cellStyle name="20% - Accent2 14" xfId="490" xr:uid="{00000000-0005-0000-0000-000074000000}"/>
    <cellStyle name="20% - Accent2 14 2" xfId="491" xr:uid="{00000000-0005-0000-0000-000075000000}"/>
    <cellStyle name="20% - Accent2 14 2 2" xfId="3225" xr:uid="{00000000-0005-0000-0000-000076000000}"/>
    <cellStyle name="20% - Accent2 14 3" xfId="3226" xr:uid="{00000000-0005-0000-0000-000077000000}"/>
    <cellStyle name="20% - Accent2 15" xfId="492" xr:uid="{00000000-0005-0000-0000-000078000000}"/>
    <cellStyle name="20% - Accent2 15 2" xfId="493" xr:uid="{00000000-0005-0000-0000-000079000000}"/>
    <cellStyle name="20% - Accent2 15 2 2" xfId="3227" xr:uid="{00000000-0005-0000-0000-00007A000000}"/>
    <cellStyle name="20% - Accent2 15 3" xfId="3228" xr:uid="{00000000-0005-0000-0000-00007B000000}"/>
    <cellStyle name="20% - Accent2 16" xfId="494" xr:uid="{00000000-0005-0000-0000-00007C000000}"/>
    <cellStyle name="20% - Accent2 16 2" xfId="495" xr:uid="{00000000-0005-0000-0000-00007D000000}"/>
    <cellStyle name="20% - Accent2 16 2 2" xfId="3229" xr:uid="{00000000-0005-0000-0000-00007E000000}"/>
    <cellStyle name="20% - Accent2 16 3" xfId="3230" xr:uid="{00000000-0005-0000-0000-00007F000000}"/>
    <cellStyle name="20% - Accent2 17" xfId="496" xr:uid="{00000000-0005-0000-0000-000080000000}"/>
    <cellStyle name="20% - Accent2 17 2" xfId="497" xr:uid="{00000000-0005-0000-0000-000081000000}"/>
    <cellStyle name="20% - Accent2 17 2 2" xfId="3231" xr:uid="{00000000-0005-0000-0000-000082000000}"/>
    <cellStyle name="20% - Accent2 17 3" xfId="3232" xr:uid="{00000000-0005-0000-0000-000083000000}"/>
    <cellStyle name="20% - Accent2 18" xfId="498" xr:uid="{00000000-0005-0000-0000-000084000000}"/>
    <cellStyle name="20% - Accent2 18 2" xfId="499" xr:uid="{00000000-0005-0000-0000-000085000000}"/>
    <cellStyle name="20% - Accent2 18 2 2" xfId="3233" xr:uid="{00000000-0005-0000-0000-000086000000}"/>
    <cellStyle name="20% - Accent2 18 3" xfId="3234" xr:uid="{00000000-0005-0000-0000-000087000000}"/>
    <cellStyle name="20% - Accent2 19" xfId="500" xr:uid="{00000000-0005-0000-0000-000088000000}"/>
    <cellStyle name="20% - Accent2 19 2" xfId="3235" xr:uid="{00000000-0005-0000-0000-000089000000}"/>
    <cellStyle name="20% - Accent2 2" xfId="104" xr:uid="{00000000-0005-0000-0000-00008A000000}"/>
    <cellStyle name="20% - Accent2 2 2" xfId="502" xr:uid="{00000000-0005-0000-0000-00008B000000}"/>
    <cellStyle name="20% - Accent2 2 2 2" xfId="3236" xr:uid="{00000000-0005-0000-0000-00008C000000}"/>
    <cellStyle name="20% - Accent2 2 3" xfId="501" xr:uid="{00000000-0005-0000-0000-00008D000000}"/>
    <cellStyle name="20% - Accent2 20" xfId="503" xr:uid="{00000000-0005-0000-0000-00008E000000}"/>
    <cellStyle name="20% - Accent2 20 2" xfId="3237" xr:uid="{00000000-0005-0000-0000-00008F000000}"/>
    <cellStyle name="20% - Accent2 21" xfId="504" xr:uid="{00000000-0005-0000-0000-000090000000}"/>
    <cellStyle name="20% - Accent2 21 2" xfId="3238" xr:uid="{00000000-0005-0000-0000-000091000000}"/>
    <cellStyle name="20% - Accent2 22" xfId="505" xr:uid="{00000000-0005-0000-0000-000092000000}"/>
    <cellStyle name="20% - Accent2 22 2" xfId="3239" xr:uid="{00000000-0005-0000-0000-000093000000}"/>
    <cellStyle name="20% - Accent2 23" xfId="506" xr:uid="{00000000-0005-0000-0000-000094000000}"/>
    <cellStyle name="20% - Accent2 23 2" xfId="3240" xr:uid="{00000000-0005-0000-0000-000095000000}"/>
    <cellStyle name="20% - Accent2 24" xfId="507" xr:uid="{00000000-0005-0000-0000-000096000000}"/>
    <cellStyle name="20% - Accent2 24 2" xfId="3241" xr:uid="{00000000-0005-0000-0000-000097000000}"/>
    <cellStyle name="20% - Accent2 25" xfId="508" xr:uid="{00000000-0005-0000-0000-000098000000}"/>
    <cellStyle name="20% - Accent2 25 2" xfId="3242" xr:uid="{00000000-0005-0000-0000-000099000000}"/>
    <cellStyle name="20% - Accent2 3" xfId="509" xr:uid="{00000000-0005-0000-0000-00009A000000}"/>
    <cellStyle name="20% - Accent2 3 2" xfId="510" xr:uid="{00000000-0005-0000-0000-00009B000000}"/>
    <cellStyle name="20% - Accent2 3 2 2" xfId="3244" xr:uid="{00000000-0005-0000-0000-00009C000000}"/>
    <cellStyle name="20% - Accent2 3 3" xfId="3245" xr:uid="{00000000-0005-0000-0000-00009D000000}"/>
    <cellStyle name="20% - Accent2 3 4" xfId="3243" xr:uid="{00000000-0005-0000-0000-00009E000000}"/>
    <cellStyle name="20% - Accent2 4" xfId="511" xr:uid="{00000000-0005-0000-0000-00009F000000}"/>
    <cellStyle name="20% - Accent2 4 2" xfId="512" xr:uid="{00000000-0005-0000-0000-0000A0000000}"/>
    <cellStyle name="20% - Accent2 4 2 2" xfId="3247" xr:uid="{00000000-0005-0000-0000-0000A1000000}"/>
    <cellStyle name="20% - Accent2 4 3" xfId="3248" xr:uid="{00000000-0005-0000-0000-0000A2000000}"/>
    <cellStyle name="20% - Accent2 4 4" xfId="3246" xr:uid="{00000000-0005-0000-0000-0000A3000000}"/>
    <cellStyle name="20% - Accent2 5" xfId="513" xr:uid="{00000000-0005-0000-0000-0000A4000000}"/>
    <cellStyle name="20% - Accent2 5 2" xfId="514" xr:uid="{00000000-0005-0000-0000-0000A5000000}"/>
    <cellStyle name="20% - Accent2 5 2 2" xfId="3250" xr:uid="{00000000-0005-0000-0000-0000A6000000}"/>
    <cellStyle name="20% - Accent2 5 3" xfId="3251" xr:uid="{00000000-0005-0000-0000-0000A7000000}"/>
    <cellStyle name="20% - Accent2 5 4" xfId="3249" xr:uid="{00000000-0005-0000-0000-0000A8000000}"/>
    <cellStyle name="20% - Accent2 6" xfId="515" xr:uid="{00000000-0005-0000-0000-0000A9000000}"/>
    <cellStyle name="20% - Accent2 6 2" xfId="516" xr:uid="{00000000-0005-0000-0000-0000AA000000}"/>
    <cellStyle name="20% - Accent2 6 2 2" xfId="3253" xr:uid="{00000000-0005-0000-0000-0000AB000000}"/>
    <cellStyle name="20% - Accent2 6 3" xfId="3254" xr:uid="{00000000-0005-0000-0000-0000AC000000}"/>
    <cellStyle name="20% - Accent2 6 4" xfId="3252" xr:uid="{00000000-0005-0000-0000-0000AD000000}"/>
    <cellStyle name="20% - Accent2 7" xfId="517" xr:uid="{00000000-0005-0000-0000-0000AE000000}"/>
    <cellStyle name="20% - Accent2 7 2" xfId="518" xr:uid="{00000000-0005-0000-0000-0000AF000000}"/>
    <cellStyle name="20% - Accent2 7 2 2" xfId="3256" xr:uid="{00000000-0005-0000-0000-0000B0000000}"/>
    <cellStyle name="20% - Accent2 7 3" xfId="3257" xr:uid="{00000000-0005-0000-0000-0000B1000000}"/>
    <cellStyle name="20% - Accent2 7 4" xfId="3255" xr:uid="{00000000-0005-0000-0000-0000B2000000}"/>
    <cellStyle name="20% - Accent2 8" xfId="519" xr:uid="{00000000-0005-0000-0000-0000B3000000}"/>
    <cellStyle name="20% - Accent2 8 2" xfId="520" xr:uid="{00000000-0005-0000-0000-0000B4000000}"/>
    <cellStyle name="20% - Accent2 8 2 2" xfId="3259" xr:uid="{00000000-0005-0000-0000-0000B5000000}"/>
    <cellStyle name="20% - Accent2 8 3" xfId="3260" xr:uid="{00000000-0005-0000-0000-0000B6000000}"/>
    <cellStyle name="20% - Accent2 8 4" xfId="3258" xr:uid="{00000000-0005-0000-0000-0000B7000000}"/>
    <cellStyle name="20% - Accent2 9" xfId="521" xr:uid="{00000000-0005-0000-0000-0000B8000000}"/>
    <cellStyle name="20% - Accent2 9 2" xfId="522" xr:uid="{00000000-0005-0000-0000-0000B9000000}"/>
    <cellStyle name="20% - Accent2 9 2 2" xfId="3261" xr:uid="{00000000-0005-0000-0000-0000BA000000}"/>
    <cellStyle name="20% - Accent2 9 3" xfId="3262" xr:uid="{00000000-0005-0000-0000-0000BB000000}"/>
    <cellStyle name="20% - Accent3 10" xfId="523" xr:uid="{00000000-0005-0000-0000-0000BC000000}"/>
    <cellStyle name="20% - Accent3 10 2" xfId="524" xr:uid="{00000000-0005-0000-0000-0000BD000000}"/>
    <cellStyle name="20% - Accent3 10 2 2" xfId="3263" xr:uid="{00000000-0005-0000-0000-0000BE000000}"/>
    <cellStyle name="20% - Accent3 10 3" xfId="3264" xr:uid="{00000000-0005-0000-0000-0000BF000000}"/>
    <cellStyle name="20% - Accent3 11" xfId="525" xr:uid="{00000000-0005-0000-0000-0000C0000000}"/>
    <cellStyle name="20% - Accent3 11 2" xfId="526" xr:uid="{00000000-0005-0000-0000-0000C1000000}"/>
    <cellStyle name="20% - Accent3 11 2 2" xfId="3265" xr:uid="{00000000-0005-0000-0000-0000C2000000}"/>
    <cellStyle name="20% - Accent3 11 3" xfId="3266" xr:uid="{00000000-0005-0000-0000-0000C3000000}"/>
    <cellStyle name="20% - Accent3 12" xfId="527" xr:uid="{00000000-0005-0000-0000-0000C4000000}"/>
    <cellStyle name="20% - Accent3 12 2" xfId="528" xr:uid="{00000000-0005-0000-0000-0000C5000000}"/>
    <cellStyle name="20% - Accent3 12 2 2" xfId="3267" xr:uid="{00000000-0005-0000-0000-0000C6000000}"/>
    <cellStyle name="20% - Accent3 12 3" xfId="3268" xr:uid="{00000000-0005-0000-0000-0000C7000000}"/>
    <cellStyle name="20% - Accent3 13" xfId="529" xr:uid="{00000000-0005-0000-0000-0000C8000000}"/>
    <cellStyle name="20% - Accent3 13 2" xfId="530" xr:uid="{00000000-0005-0000-0000-0000C9000000}"/>
    <cellStyle name="20% - Accent3 13 2 2" xfId="3269" xr:uid="{00000000-0005-0000-0000-0000CA000000}"/>
    <cellStyle name="20% - Accent3 13 3" xfId="3270" xr:uid="{00000000-0005-0000-0000-0000CB000000}"/>
    <cellStyle name="20% - Accent3 14" xfId="531" xr:uid="{00000000-0005-0000-0000-0000CC000000}"/>
    <cellStyle name="20% - Accent3 14 2" xfId="532" xr:uid="{00000000-0005-0000-0000-0000CD000000}"/>
    <cellStyle name="20% - Accent3 14 2 2" xfId="3271" xr:uid="{00000000-0005-0000-0000-0000CE000000}"/>
    <cellStyle name="20% - Accent3 14 3" xfId="3272" xr:uid="{00000000-0005-0000-0000-0000CF000000}"/>
    <cellStyle name="20% - Accent3 15" xfId="533" xr:uid="{00000000-0005-0000-0000-0000D0000000}"/>
    <cellStyle name="20% - Accent3 15 2" xfId="534" xr:uid="{00000000-0005-0000-0000-0000D1000000}"/>
    <cellStyle name="20% - Accent3 15 2 2" xfId="3273" xr:uid="{00000000-0005-0000-0000-0000D2000000}"/>
    <cellStyle name="20% - Accent3 15 3" xfId="3274" xr:uid="{00000000-0005-0000-0000-0000D3000000}"/>
    <cellStyle name="20% - Accent3 16" xfId="535" xr:uid="{00000000-0005-0000-0000-0000D4000000}"/>
    <cellStyle name="20% - Accent3 16 2" xfId="536" xr:uid="{00000000-0005-0000-0000-0000D5000000}"/>
    <cellStyle name="20% - Accent3 16 2 2" xfId="3275" xr:uid="{00000000-0005-0000-0000-0000D6000000}"/>
    <cellStyle name="20% - Accent3 16 3" xfId="3276" xr:uid="{00000000-0005-0000-0000-0000D7000000}"/>
    <cellStyle name="20% - Accent3 17" xfId="537" xr:uid="{00000000-0005-0000-0000-0000D8000000}"/>
    <cellStyle name="20% - Accent3 17 2" xfId="538" xr:uid="{00000000-0005-0000-0000-0000D9000000}"/>
    <cellStyle name="20% - Accent3 17 2 2" xfId="3277" xr:uid="{00000000-0005-0000-0000-0000DA000000}"/>
    <cellStyle name="20% - Accent3 17 3" xfId="3278" xr:uid="{00000000-0005-0000-0000-0000DB000000}"/>
    <cellStyle name="20% - Accent3 18" xfId="539" xr:uid="{00000000-0005-0000-0000-0000DC000000}"/>
    <cellStyle name="20% - Accent3 18 2" xfId="540" xr:uid="{00000000-0005-0000-0000-0000DD000000}"/>
    <cellStyle name="20% - Accent3 18 2 2" xfId="3279" xr:uid="{00000000-0005-0000-0000-0000DE000000}"/>
    <cellStyle name="20% - Accent3 18 3" xfId="3280" xr:uid="{00000000-0005-0000-0000-0000DF000000}"/>
    <cellStyle name="20% - Accent3 19" xfId="541" xr:uid="{00000000-0005-0000-0000-0000E0000000}"/>
    <cellStyle name="20% - Accent3 19 2" xfId="3281" xr:uid="{00000000-0005-0000-0000-0000E1000000}"/>
    <cellStyle name="20% - Accent3 2" xfId="105" xr:uid="{00000000-0005-0000-0000-0000E2000000}"/>
    <cellStyle name="20% - Accent3 2 2" xfId="543" xr:uid="{00000000-0005-0000-0000-0000E3000000}"/>
    <cellStyle name="20% - Accent3 2 2 2" xfId="3282" xr:uid="{00000000-0005-0000-0000-0000E4000000}"/>
    <cellStyle name="20% - Accent3 2 3" xfId="542" xr:uid="{00000000-0005-0000-0000-0000E5000000}"/>
    <cellStyle name="20% - Accent3 20" xfId="544" xr:uid="{00000000-0005-0000-0000-0000E6000000}"/>
    <cellStyle name="20% - Accent3 20 2" xfId="3283" xr:uid="{00000000-0005-0000-0000-0000E7000000}"/>
    <cellStyle name="20% - Accent3 21" xfId="545" xr:uid="{00000000-0005-0000-0000-0000E8000000}"/>
    <cellStyle name="20% - Accent3 21 2" xfId="3284" xr:uid="{00000000-0005-0000-0000-0000E9000000}"/>
    <cellStyle name="20% - Accent3 22" xfId="546" xr:uid="{00000000-0005-0000-0000-0000EA000000}"/>
    <cellStyle name="20% - Accent3 22 2" xfId="3285" xr:uid="{00000000-0005-0000-0000-0000EB000000}"/>
    <cellStyle name="20% - Accent3 23" xfId="547" xr:uid="{00000000-0005-0000-0000-0000EC000000}"/>
    <cellStyle name="20% - Accent3 23 2" xfId="3286" xr:uid="{00000000-0005-0000-0000-0000ED000000}"/>
    <cellStyle name="20% - Accent3 24" xfId="548" xr:uid="{00000000-0005-0000-0000-0000EE000000}"/>
    <cellStyle name="20% - Accent3 24 2" xfId="3287" xr:uid="{00000000-0005-0000-0000-0000EF000000}"/>
    <cellStyle name="20% - Accent3 25" xfId="549" xr:uid="{00000000-0005-0000-0000-0000F0000000}"/>
    <cellStyle name="20% - Accent3 25 2" xfId="3288" xr:uid="{00000000-0005-0000-0000-0000F1000000}"/>
    <cellStyle name="20% - Accent3 3" xfId="550" xr:uid="{00000000-0005-0000-0000-0000F2000000}"/>
    <cellStyle name="20% - Accent3 3 2" xfId="551" xr:uid="{00000000-0005-0000-0000-0000F3000000}"/>
    <cellStyle name="20% - Accent3 3 2 2" xfId="3290" xr:uid="{00000000-0005-0000-0000-0000F4000000}"/>
    <cellStyle name="20% - Accent3 3 3" xfId="3291" xr:uid="{00000000-0005-0000-0000-0000F5000000}"/>
    <cellStyle name="20% - Accent3 3 4" xfId="3289" xr:uid="{00000000-0005-0000-0000-0000F6000000}"/>
    <cellStyle name="20% - Accent3 4" xfId="552" xr:uid="{00000000-0005-0000-0000-0000F7000000}"/>
    <cellStyle name="20% - Accent3 4 2" xfId="553" xr:uid="{00000000-0005-0000-0000-0000F8000000}"/>
    <cellStyle name="20% - Accent3 4 2 2" xfId="3293" xr:uid="{00000000-0005-0000-0000-0000F9000000}"/>
    <cellStyle name="20% - Accent3 4 3" xfId="3294" xr:uid="{00000000-0005-0000-0000-0000FA000000}"/>
    <cellStyle name="20% - Accent3 4 4" xfId="3292" xr:uid="{00000000-0005-0000-0000-0000FB000000}"/>
    <cellStyle name="20% - Accent3 5" xfId="554" xr:uid="{00000000-0005-0000-0000-0000FC000000}"/>
    <cellStyle name="20% - Accent3 5 2" xfId="555" xr:uid="{00000000-0005-0000-0000-0000FD000000}"/>
    <cellStyle name="20% - Accent3 5 2 2" xfId="3296" xr:uid="{00000000-0005-0000-0000-0000FE000000}"/>
    <cellStyle name="20% - Accent3 5 3" xfId="3297" xr:uid="{00000000-0005-0000-0000-0000FF000000}"/>
    <cellStyle name="20% - Accent3 5 4" xfId="3295" xr:uid="{00000000-0005-0000-0000-000000010000}"/>
    <cellStyle name="20% - Accent3 6" xfId="556" xr:uid="{00000000-0005-0000-0000-000001010000}"/>
    <cellStyle name="20% - Accent3 6 2" xfId="557" xr:uid="{00000000-0005-0000-0000-000002010000}"/>
    <cellStyle name="20% - Accent3 6 2 2" xfId="3299" xr:uid="{00000000-0005-0000-0000-000003010000}"/>
    <cellStyle name="20% - Accent3 6 3" xfId="3300" xr:uid="{00000000-0005-0000-0000-000004010000}"/>
    <cellStyle name="20% - Accent3 6 4" xfId="3298" xr:uid="{00000000-0005-0000-0000-000005010000}"/>
    <cellStyle name="20% - Accent3 7" xfId="558" xr:uid="{00000000-0005-0000-0000-000006010000}"/>
    <cellStyle name="20% - Accent3 7 2" xfId="559" xr:uid="{00000000-0005-0000-0000-000007010000}"/>
    <cellStyle name="20% - Accent3 7 2 2" xfId="3302" xr:uid="{00000000-0005-0000-0000-000008010000}"/>
    <cellStyle name="20% - Accent3 7 3" xfId="3303" xr:uid="{00000000-0005-0000-0000-000009010000}"/>
    <cellStyle name="20% - Accent3 7 4" xfId="3301" xr:uid="{00000000-0005-0000-0000-00000A010000}"/>
    <cellStyle name="20% - Accent3 8" xfId="560" xr:uid="{00000000-0005-0000-0000-00000B010000}"/>
    <cellStyle name="20% - Accent3 8 2" xfId="561" xr:uid="{00000000-0005-0000-0000-00000C010000}"/>
    <cellStyle name="20% - Accent3 8 2 2" xfId="3305" xr:uid="{00000000-0005-0000-0000-00000D010000}"/>
    <cellStyle name="20% - Accent3 8 3" xfId="3306" xr:uid="{00000000-0005-0000-0000-00000E010000}"/>
    <cellStyle name="20% - Accent3 8 4" xfId="3304" xr:uid="{00000000-0005-0000-0000-00000F010000}"/>
    <cellStyle name="20% - Accent3 9" xfId="562" xr:uid="{00000000-0005-0000-0000-000010010000}"/>
    <cellStyle name="20% - Accent3 9 2" xfId="563" xr:uid="{00000000-0005-0000-0000-000011010000}"/>
    <cellStyle name="20% - Accent3 9 2 2" xfId="3307" xr:uid="{00000000-0005-0000-0000-000012010000}"/>
    <cellStyle name="20% - Accent3 9 3" xfId="3308" xr:uid="{00000000-0005-0000-0000-000013010000}"/>
    <cellStyle name="20% - Accent4 10" xfId="564" xr:uid="{00000000-0005-0000-0000-000014010000}"/>
    <cellStyle name="20% - Accent4 10 2" xfId="565" xr:uid="{00000000-0005-0000-0000-000015010000}"/>
    <cellStyle name="20% - Accent4 10 2 2" xfId="3309" xr:uid="{00000000-0005-0000-0000-000016010000}"/>
    <cellStyle name="20% - Accent4 10 3" xfId="3310" xr:uid="{00000000-0005-0000-0000-000017010000}"/>
    <cellStyle name="20% - Accent4 11" xfId="566" xr:uid="{00000000-0005-0000-0000-000018010000}"/>
    <cellStyle name="20% - Accent4 11 2" xfId="567" xr:uid="{00000000-0005-0000-0000-000019010000}"/>
    <cellStyle name="20% - Accent4 11 2 2" xfId="3311" xr:uid="{00000000-0005-0000-0000-00001A010000}"/>
    <cellStyle name="20% - Accent4 11 3" xfId="3312" xr:uid="{00000000-0005-0000-0000-00001B010000}"/>
    <cellStyle name="20% - Accent4 12" xfId="568" xr:uid="{00000000-0005-0000-0000-00001C010000}"/>
    <cellStyle name="20% - Accent4 12 2" xfId="569" xr:uid="{00000000-0005-0000-0000-00001D010000}"/>
    <cellStyle name="20% - Accent4 12 2 2" xfId="3313" xr:uid="{00000000-0005-0000-0000-00001E010000}"/>
    <cellStyle name="20% - Accent4 12 3" xfId="3314" xr:uid="{00000000-0005-0000-0000-00001F010000}"/>
    <cellStyle name="20% - Accent4 13" xfId="570" xr:uid="{00000000-0005-0000-0000-000020010000}"/>
    <cellStyle name="20% - Accent4 13 2" xfId="571" xr:uid="{00000000-0005-0000-0000-000021010000}"/>
    <cellStyle name="20% - Accent4 13 2 2" xfId="3315" xr:uid="{00000000-0005-0000-0000-000022010000}"/>
    <cellStyle name="20% - Accent4 13 3" xfId="3316" xr:uid="{00000000-0005-0000-0000-000023010000}"/>
    <cellStyle name="20% - Accent4 14" xfId="572" xr:uid="{00000000-0005-0000-0000-000024010000}"/>
    <cellStyle name="20% - Accent4 14 2" xfId="573" xr:uid="{00000000-0005-0000-0000-000025010000}"/>
    <cellStyle name="20% - Accent4 14 2 2" xfId="3317" xr:uid="{00000000-0005-0000-0000-000026010000}"/>
    <cellStyle name="20% - Accent4 14 3" xfId="3318" xr:uid="{00000000-0005-0000-0000-000027010000}"/>
    <cellStyle name="20% - Accent4 15" xfId="574" xr:uid="{00000000-0005-0000-0000-000028010000}"/>
    <cellStyle name="20% - Accent4 15 2" xfId="575" xr:uid="{00000000-0005-0000-0000-000029010000}"/>
    <cellStyle name="20% - Accent4 15 2 2" xfId="3319" xr:uid="{00000000-0005-0000-0000-00002A010000}"/>
    <cellStyle name="20% - Accent4 15 3" xfId="3320" xr:uid="{00000000-0005-0000-0000-00002B010000}"/>
    <cellStyle name="20% - Accent4 16" xfId="576" xr:uid="{00000000-0005-0000-0000-00002C010000}"/>
    <cellStyle name="20% - Accent4 16 2" xfId="577" xr:uid="{00000000-0005-0000-0000-00002D010000}"/>
    <cellStyle name="20% - Accent4 16 2 2" xfId="3321" xr:uid="{00000000-0005-0000-0000-00002E010000}"/>
    <cellStyle name="20% - Accent4 16 3" xfId="3322" xr:uid="{00000000-0005-0000-0000-00002F010000}"/>
    <cellStyle name="20% - Accent4 17" xfId="578" xr:uid="{00000000-0005-0000-0000-000030010000}"/>
    <cellStyle name="20% - Accent4 17 2" xfId="579" xr:uid="{00000000-0005-0000-0000-000031010000}"/>
    <cellStyle name="20% - Accent4 17 2 2" xfId="3323" xr:uid="{00000000-0005-0000-0000-000032010000}"/>
    <cellStyle name="20% - Accent4 17 3" xfId="3324" xr:uid="{00000000-0005-0000-0000-000033010000}"/>
    <cellStyle name="20% - Accent4 18" xfId="580" xr:uid="{00000000-0005-0000-0000-000034010000}"/>
    <cellStyle name="20% - Accent4 18 2" xfId="581" xr:uid="{00000000-0005-0000-0000-000035010000}"/>
    <cellStyle name="20% - Accent4 18 2 2" xfId="3325" xr:uid="{00000000-0005-0000-0000-000036010000}"/>
    <cellStyle name="20% - Accent4 18 3" xfId="3326" xr:uid="{00000000-0005-0000-0000-000037010000}"/>
    <cellStyle name="20% - Accent4 19" xfId="582" xr:uid="{00000000-0005-0000-0000-000038010000}"/>
    <cellStyle name="20% - Accent4 19 2" xfId="3327" xr:uid="{00000000-0005-0000-0000-000039010000}"/>
    <cellStyle name="20% - Accent4 2" xfId="106" xr:uid="{00000000-0005-0000-0000-00003A010000}"/>
    <cellStyle name="20% - Accent4 2 2" xfId="584" xr:uid="{00000000-0005-0000-0000-00003B010000}"/>
    <cellStyle name="20% - Accent4 2 2 2" xfId="3328" xr:uid="{00000000-0005-0000-0000-00003C010000}"/>
    <cellStyle name="20% - Accent4 2 3" xfId="583" xr:uid="{00000000-0005-0000-0000-00003D010000}"/>
    <cellStyle name="20% - Accent4 20" xfId="585" xr:uid="{00000000-0005-0000-0000-00003E010000}"/>
    <cellStyle name="20% - Accent4 20 2" xfId="3329" xr:uid="{00000000-0005-0000-0000-00003F010000}"/>
    <cellStyle name="20% - Accent4 21" xfId="586" xr:uid="{00000000-0005-0000-0000-000040010000}"/>
    <cellStyle name="20% - Accent4 21 2" xfId="3330" xr:uid="{00000000-0005-0000-0000-000041010000}"/>
    <cellStyle name="20% - Accent4 22" xfId="587" xr:uid="{00000000-0005-0000-0000-000042010000}"/>
    <cellStyle name="20% - Accent4 22 2" xfId="3331" xr:uid="{00000000-0005-0000-0000-000043010000}"/>
    <cellStyle name="20% - Accent4 23" xfId="588" xr:uid="{00000000-0005-0000-0000-000044010000}"/>
    <cellStyle name="20% - Accent4 23 2" xfId="3332" xr:uid="{00000000-0005-0000-0000-000045010000}"/>
    <cellStyle name="20% - Accent4 24" xfId="589" xr:uid="{00000000-0005-0000-0000-000046010000}"/>
    <cellStyle name="20% - Accent4 24 2" xfId="3333" xr:uid="{00000000-0005-0000-0000-000047010000}"/>
    <cellStyle name="20% - Accent4 25" xfId="590" xr:uid="{00000000-0005-0000-0000-000048010000}"/>
    <cellStyle name="20% - Accent4 25 2" xfId="3334" xr:uid="{00000000-0005-0000-0000-000049010000}"/>
    <cellStyle name="20% - Accent4 3" xfId="591" xr:uid="{00000000-0005-0000-0000-00004A010000}"/>
    <cellStyle name="20% - Accent4 3 2" xfId="592" xr:uid="{00000000-0005-0000-0000-00004B010000}"/>
    <cellStyle name="20% - Accent4 3 2 2" xfId="3336" xr:uid="{00000000-0005-0000-0000-00004C010000}"/>
    <cellStyle name="20% - Accent4 3 3" xfId="3337" xr:uid="{00000000-0005-0000-0000-00004D010000}"/>
    <cellStyle name="20% - Accent4 3 4" xfId="3335" xr:uid="{00000000-0005-0000-0000-00004E010000}"/>
    <cellStyle name="20% - Accent4 4" xfId="593" xr:uid="{00000000-0005-0000-0000-00004F010000}"/>
    <cellStyle name="20% - Accent4 4 2" xfId="594" xr:uid="{00000000-0005-0000-0000-000050010000}"/>
    <cellStyle name="20% - Accent4 4 2 2" xfId="3339" xr:uid="{00000000-0005-0000-0000-000051010000}"/>
    <cellStyle name="20% - Accent4 4 3" xfId="3340" xr:uid="{00000000-0005-0000-0000-000052010000}"/>
    <cellStyle name="20% - Accent4 4 4" xfId="3338" xr:uid="{00000000-0005-0000-0000-000053010000}"/>
    <cellStyle name="20% - Accent4 5" xfId="595" xr:uid="{00000000-0005-0000-0000-000054010000}"/>
    <cellStyle name="20% - Accent4 5 2" xfId="596" xr:uid="{00000000-0005-0000-0000-000055010000}"/>
    <cellStyle name="20% - Accent4 5 2 2" xfId="3342" xr:uid="{00000000-0005-0000-0000-000056010000}"/>
    <cellStyle name="20% - Accent4 5 3" xfId="3343" xr:uid="{00000000-0005-0000-0000-000057010000}"/>
    <cellStyle name="20% - Accent4 5 4" xfId="3341" xr:uid="{00000000-0005-0000-0000-000058010000}"/>
    <cellStyle name="20% - Accent4 6" xfId="597" xr:uid="{00000000-0005-0000-0000-000059010000}"/>
    <cellStyle name="20% - Accent4 6 2" xfId="598" xr:uid="{00000000-0005-0000-0000-00005A010000}"/>
    <cellStyle name="20% - Accent4 6 2 2" xfId="3345" xr:uid="{00000000-0005-0000-0000-00005B010000}"/>
    <cellStyle name="20% - Accent4 6 3" xfId="3346" xr:uid="{00000000-0005-0000-0000-00005C010000}"/>
    <cellStyle name="20% - Accent4 6 4" xfId="3344" xr:uid="{00000000-0005-0000-0000-00005D010000}"/>
    <cellStyle name="20% - Accent4 7" xfId="599" xr:uid="{00000000-0005-0000-0000-00005E010000}"/>
    <cellStyle name="20% - Accent4 7 2" xfId="600" xr:uid="{00000000-0005-0000-0000-00005F010000}"/>
    <cellStyle name="20% - Accent4 7 2 2" xfId="3348" xr:uid="{00000000-0005-0000-0000-000060010000}"/>
    <cellStyle name="20% - Accent4 7 3" xfId="3349" xr:uid="{00000000-0005-0000-0000-000061010000}"/>
    <cellStyle name="20% - Accent4 7 4" xfId="3347" xr:uid="{00000000-0005-0000-0000-000062010000}"/>
    <cellStyle name="20% - Accent4 8" xfId="601" xr:uid="{00000000-0005-0000-0000-000063010000}"/>
    <cellStyle name="20% - Accent4 8 2" xfId="602" xr:uid="{00000000-0005-0000-0000-000064010000}"/>
    <cellStyle name="20% - Accent4 8 2 2" xfId="3351" xr:uid="{00000000-0005-0000-0000-000065010000}"/>
    <cellStyle name="20% - Accent4 8 3" xfId="3352" xr:uid="{00000000-0005-0000-0000-000066010000}"/>
    <cellStyle name="20% - Accent4 8 4" xfId="3350" xr:uid="{00000000-0005-0000-0000-000067010000}"/>
    <cellStyle name="20% - Accent4 9" xfId="603" xr:uid="{00000000-0005-0000-0000-000068010000}"/>
    <cellStyle name="20% - Accent4 9 2" xfId="604" xr:uid="{00000000-0005-0000-0000-000069010000}"/>
    <cellStyle name="20% - Accent4 9 2 2" xfId="3353" xr:uid="{00000000-0005-0000-0000-00006A010000}"/>
    <cellStyle name="20% - Accent4 9 3" xfId="3354" xr:uid="{00000000-0005-0000-0000-00006B010000}"/>
    <cellStyle name="20% - Accent5 10" xfId="605" xr:uid="{00000000-0005-0000-0000-00006C010000}"/>
    <cellStyle name="20% - Accent5 10 2" xfId="606" xr:uid="{00000000-0005-0000-0000-00006D010000}"/>
    <cellStyle name="20% - Accent5 10 2 2" xfId="3355" xr:uid="{00000000-0005-0000-0000-00006E010000}"/>
    <cellStyle name="20% - Accent5 10 3" xfId="3356" xr:uid="{00000000-0005-0000-0000-00006F010000}"/>
    <cellStyle name="20% - Accent5 11" xfId="607" xr:uid="{00000000-0005-0000-0000-000070010000}"/>
    <cellStyle name="20% - Accent5 11 2" xfId="608" xr:uid="{00000000-0005-0000-0000-000071010000}"/>
    <cellStyle name="20% - Accent5 11 2 2" xfId="3357" xr:uid="{00000000-0005-0000-0000-000072010000}"/>
    <cellStyle name="20% - Accent5 11 3" xfId="3358" xr:uid="{00000000-0005-0000-0000-000073010000}"/>
    <cellStyle name="20% - Accent5 12" xfId="609" xr:uid="{00000000-0005-0000-0000-000074010000}"/>
    <cellStyle name="20% - Accent5 12 2" xfId="610" xr:uid="{00000000-0005-0000-0000-000075010000}"/>
    <cellStyle name="20% - Accent5 12 2 2" xfId="3359" xr:uid="{00000000-0005-0000-0000-000076010000}"/>
    <cellStyle name="20% - Accent5 12 3" xfId="3360" xr:uid="{00000000-0005-0000-0000-000077010000}"/>
    <cellStyle name="20% - Accent5 13" xfId="611" xr:uid="{00000000-0005-0000-0000-000078010000}"/>
    <cellStyle name="20% - Accent5 13 2" xfId="612" xr:uid="{00000000-0005-0000-0000-000079010000}"/>
    <cellStyle name="20% - Accent5 13 2 2" xfId="3361" xr:uid="{00000000-0005-0000-0000-00007A010000}"/>
    <cellStyle name="20% - Accent5 13 3" xfId="3362" xr:uid="{00000000-0005-0000-0000-00007B010000}"/>
    <cellStyle name="20% - Accent5 14" xfId="613" xr:uid="{00000000-0005-0000-0000-00007C010000}"/>
    <cellStyle name="20% - Accent5 14 2" xfId="614" xr:uid="{00000000-0005-0000-0000-00007D010000}"/>
    <cellStyle name="20% - Accent5 14 2 2" xfId="3363" xr:uid="{00000000-0005-0000-0000-00007E010000}"/>
    <cellStyle name="20% - Accent5 14 3" xfId="3364" xr:uid="{00000000-0005-0000-0000-00007F010000}"/>
    <cellStyle name="20% - Accent5 15" xfId="615" xr:uid="{00000000-0005-0000-0000-000080010000}"/>
    <cellStyle name="20% - Accent5 15 2" xfId="616" xr:uid="{00000000-0005-0000-0000-000081010000}"/>
    <cellStyle name="20% - Accent5 15 2 2" xfId="3365" xr:uid="{00000000-0005-0000-0000-000082010000}"/>
    <cellStyle name="20% - Accent5 15 3" xfId="3366" xr:uid="{00000000-0005-0000-0000-000083010000}"/>
    <cellStyle name="20% - Accent5 16" xfId="617" xr:uid="{00000000-0005-0000-0000-000084010000}"/>
    <cellStyle name="20% - Accent5 16 2" xfId="618" xr:uid="{00000000-0005-0000-0000-000085010000}"/>
    <cellStyle name="20% - Accent5 16 2 2" xfId="3367" xr:uid="{00000000-0005-0000-0000-000086010000}"/>
    <cellStyle name="20% - Accent5 16 3" xfId="3368" xr:uid="{00000000-0005-0000-0000-000087010000}"/>
    <cellStyle name="20% - Accent5 17" xfId="619" xr:uid="{00000000-0005-0000-0000-000088010000}"/>
    <cellStyle name="20% - Accent5 17 2" xfId="620" xr:uid="{00000000-0005-0000-0000-000089010000}"/>
    <cellStyle name="20% - Accent5 17 2 2" xfId="3369" xr:uid="{00000000-0005-0000-0000-00008A010000}"/>
    <cellStyle name="20% - Accent5 17 3" xfId="3370" xr:uid="{00000000-0005-0000-0000-00008B010000}"/>
    <cellStyle name="20% - Accent5 18" xfId="621" xr:uid="{00000000-0005-0000-0000-00008C010000}"/>
    <cellStyle name="20% - Accent5 18 2" xfId="622" xr:uid="{00000000-0005-0000-0000-00008D010000}"/>
    <cellStyle name="20% - Accent5 18 2 2" xfId="3371" xr:uid="{00000000-0005-0000-0000-00008E010000}"/>
    <cellStyle name="20% - Accent5 18 3" xfId="3372" xr:uid="{00000000-0005-0000-0000-00008F010000}"/>
    <cellStyle name="20% - Accent5 19" xfId="623" xr:uid="{00000000-0005-0000-0000-000090010000}"/>
    <cellStyle name="20% - Accent5 19 2" xfId="3373" xr:uid="{00000000-0005-0000-0000-000091010000}"/>
    <cellStyle name="20% - Accent5 2" xfId="107" xr:uid="{00000000-0005-0000-0000-000092010000}"/>
    <cellStyle name="20% - Accent5 2 2" xfId="625" xr:uid="{00000000-0005-0000-0000-000093010000}"/>
    <cellStyle name="20% - Accent5 2 2 2" xfId="3374" xr:uid="{00000000-0005-0000-0000-000094010000}"/>
    <cellStyle name="20% - Accent5 2 3" xfId="624" xr:uid="{00000000-0005-0000-0000-000095010000}"/>
    <cellStyle name="20% - Accent5 20" xfId="626" xr:uid="{00000000-0005-0000-0000-000096010000}"/>
    <cellStyle name="20% - Accent5 20 2" xfId="3375" xr:uid="{00000000-0005-0000-0000-000097010000}"/>
    <cellStyle name="20% - Accent5 21" xfId="627" xr:uid="{00000000-0005-0000-0000-000098010000}"/>
    <cellStyle name="20% - Accent5 21 2" xfId="3376" xr:uid="{00000000-0005-0000-0000-000099010000}"/>
    <cellStyle name="20% - Accent5 22" xfId="628" xr:uid="{00000000-0005-0000-0000-00009A010000}"/>
    <cellStyle name="20% - Accent5 22 2" xfId="3377" xr:uid="{00000000-0005-0000-0000-00009B010000}"/>
    <cellStyle name="20% - Accent5 23" xfId="629" xr:uid="{00000000-0005-0000-0000-00009C010000}"/>
    <cellStyle name="20% - Accent5 23 2" xfId="3378" xr:uid="{00000000-0005-0000-0000-00009D010000}"/>
    <cellStyle name="20% - Accent5 24" xfId="630" xr:uid="{00000000-0005-0000-0000-00009E010000}"/>
    <cellStyle name="20% - Accent5 24 2" xfId="3379" xr:uid="{00000000-0005-0000-0000-00009F010000}"/>
    <cellStyle name="20% - Accent5 25" xfId="631" xr:uid="{00000000-0005-0000-0000-0000A0010000}"/>
    <cellStyle name="20% - Accent5 25 2" xfId="3380" xr:uid="{00000000-0005-0000-0000-0000A1010000}"/>
    <cellStyle name="20% - Accent5 3" xfId="632" xr:uid="{00000000-0005-0000-0000-0000A2010000}"/>
    <cellStyle name="20% - Accent5 3 2" xfId="633" xr:uid="{00000000-0005-0000-0000-0000A3010000}"/>
    <cellStyle name="20% - Accent5 3 2 2" xfId="3382" xr:uid="{00000000-0005-0000-0000-0000A4010000}"/>
    <cellStyle name="20% - Accent5 3 3" xfId="3383" xr:uid="{00000000-0005-0000-0000-0000A5010000}"/>
    <cellStyle name="20% - Accent5 3 4" xfId="3381" xr:uid="{00000000-0005-0000-0000-0000A6010000}"/>
    <cellStyle name="20% - Accent5 4" xfId="634" xr:uid="{00000000-0005-0000-0000-0000A7010000}"/>
    <cellStyle name="20% - Accent5 4 2" xfId="635" xr:uid="{00000000-0005-0000-0000-0000A8010000}"/>
    <cellStyle name="20% - Accent5 4 2 2" xfId="3385" xr:uid="{00000000-0005-0000-0000-0000A9010000}"/>
    <cellStyle name="20% - Accent5 4 3" xfId="3386" xr:uid="{00000000-0005-0000-0000-0000AA010000}"/>
    <cellStyle name="20% - Accent5 4 4" xfId="3384" xr:uid="{00000000-0005-0000-0000-0000AB010000}"/>
    <cellStyle name="20% - Accent5 5" xfId="636" xr:uid="{00000000-0005-0000-0000-0000AC010000}"/>
    <cellStyle name="20% - Accent5 5 2" xfId="637" xr:uid="{00000000-0005-0000-0000-0000AD010000}"/>
    <cellStyle name="20% - Accent5 5 2 2" xfId="3388" xr:uid="{00000000-0005-0000-0000-0000AE010000}"/>
    <cellStyle name="20% - Accent5 5 3" xfId="3389" xr:uid="{00000000-0005-0000-0000-0000AF010000}"/>
    <cellStyle name="20% - Accent5 5 4" xfId="3387" xr:uid="{00000000-0005-0000-0000-0000B0010000}"/>
    <cellStyle name="20% - Accent5 6" xfId="638" xr:uid="{00000000-0005-0000-0000-0000B1010000}"/>
    <cellStyle name="20% - Accent5 6 2" xfId="639" xr:uid="{00000000-0005-0000-0000-0000B2010000}"/>
    <cellStyle name="20% - Accent5 6 2 2" xfId="3391" xr:uid="{00000000-0005-0000-0000-0000B3010000}"/>
    <cellStyle name="20% - Accent5 6 3" xfId="3392" xr:uid="{00000000-0005-0000-0000-0000B4010000}"/>
    <cellStyle name="20% - Accent5 6 4" xfId="3390" xr:uid="{00000000-0005-0000-0000-0000B5010000}"/>
    <cellStyle name="20% - Accent5 7" xfId="640" xr:uid="{00000000-0005-0000-0000-0000B6010000}"/>
    <cellStyle name="20% - Accent5 7 2" xfId="641" xr:uid="{00000000-0005-0000-0000-0000B7010000}"/>
    <cellStyle name="20% - Accent5 7 2 2" xfId="3394" xr:uid="{00000000-0005-0000-0000-0000B8010000}"/>
    <cellStyle name="20% - Accent5 7 3" xfId="3395" xr:uid="{00000000-0005-0000-0000-0000B9010000}"/>
    <cellStyle name="20% - Accent5 7 4" xfId="3393" xr:uid="{00000000-0005-0000-0000-0000BA010000}"/>
    <cellStyle name="20% - Accent5 8" xfId="642" xr:uid="{00000000-0005-0000-0000-0000BB010000}"/>
    <cellStyle name="20% - Accent5 8 2" xfId="643" xr:uid="{00000000-0005-0000-0000-0000BC010000}"/>
    <cellStyle name="20% - Accent5 8 2 2" xfId="3397" xr:uid="{00000000-0005-0000-0000-0000BD010000}"/>
    <cellStyle name="20% - Accent5 8 3" xfId="3398" xr:uid="{00000000-0005-0000-0000-0000BE010000}"/>
    <cellStyle name="20% - Accent5 8 4" xfId="3396" xr:uid="{00000000-0005-0000-0000-0000BF010000}"/>
    <cellStyle name="20% - Accent5 9" xfId="644" xr:uid="{00000000-0005-0000-0000-0000C0010000}"/>
    <cellStyle name="20% - Accent5 9 2" xfId="645" xr:uid="{00000000-0005-0000-0000-0000C1010000}"/>
    <cellStyle name="20% - Accent5 9 2 2" xfId="3399" xr:uid="{00000000-0005-0000-0000-0000C2010000}"/>
    <cellStyle name="20% - Accent5 9 3" xfId="3400" xr:uid="{00000000-0005-0000-0000-0000C3010000}"/>
    <cellStyle name="20% - Accent6 10" xfId="646" xr:uid="{00000000-0005-0000-0000-0000C4010000}"/>
    <cellStyle name="20% - Accent6 10 2" xfId="647" xr:uid="{00000000-0005-0000-0000-0000C5010000}"/>
    <cellStyle name="20% - Accent6 10 2 2" xfId="3401" xr:uid="{00000000-0005-0000-0000-0000C6010000}"/>
    <cellStyle name="20% - Accent6 10 3" xfId="3402" xr:uid="{00000000-0005-0000-0000-0000C7010000}"/>
    <cellStyle name="20% - Accent6 11" xfId="648" xr:uid="{00000000-0005-0000-0000-0000C8010000}"/>
    <cellStyle name="20% - Accent6 11 2" xfId="649" xr:uid="{00000000-0005-0000-0000-0000C9010000}"/>
    <cellStyle name="20% - Accent6 11 2 2" xfId="3403" xr:uid="{00000000-0005-0000-0000-0000CA010000}"/>
    <cellStyle name="20% - Accent6 11 3" xfId="3404" xr:uid="{00000000-0005-0000-0000-0000CB010000}"/>
    <cellStyle name="20% - Accent6 12" xfId="650" xr:uid="{00000000-0005-0000-0000-0000CC010000}"/>
    <cellStyle name="20% - Accent6 12 2" xfId="651" xr:uid="{00000000-0005-0000-0000-0000CD010000}"/>
    <cellStyle name="20% - Accent6 12 2 2" xfId="3405" xr:uid="{00000000-0005-0000-0000-0000CE010000}"/>
    <cellStyle name="20% - Accent6 12 3" xfId="3406" xr:uid="{00000000-0005-0000-0000-0000CF010000}"/>
    <cellStyle name="20% - Accent6 13" xfId="652" xr:uid="{00000000-0005-0000-0000-0000D0010000}"/>
    <cellStyle name="20% - Accent6 13 2" xfId="653" xr:uid="{00000000-0005-0000-0000-0000D1010000}"/>
    <cellStyle name="20% - Accent6 13 2 2" xfId="3407" xr:uid="{00000000-0005-0000-0000-0000D2010000}"/>
    <cellStyle name="20% - Accent6 13 3" xfId="3408" xr:uid="{00000000-0005-0000-0000-0000D3010000}"/>
    <cellStyle name="20% - Accent6 14" xfId="654" xr:uid="{00000000-0005-0000-0000-0000D4010000}"/>
    <cellStyle name="20% - Accent6 14 2" xfId="655" xr:uid="{00000000-0005-0000-0000-0000D5010000}"/>
    <cellStyle name="20% - Accent6 14 2 2" xfId="3409" xr:uid="{00000000-0005-0000-0000-0000D6010000}"/>
    <cellStyle name="20% - Accent6 14 3" xfId="3410" xr:uid="{00000000-0005-0000-0000-0000D7010000}"/>
    <cellStyle name="20% - Accent6 15" xfId="656" xr:uid="{00000000-0005-0000-0000-0000D8010000}"/>
    <cellStyle name="20% - Accent6 15 2" xfId="657" xr:uid="{00000000-0005-0000-0000-0000D9010000}"/>
    <cellStyle name="20% - Accent6 15 2 2" xfId="3411" xr:uid="{00000000-0005-0000-0000-0000DA010000}"/>
    <cellStyle name="20% - Accent6 15 3" xfId="3412" xr:uid="{00000000-0005-0000-0000-0000DB010000}"/>
    <cellStyle name="20% - Accent6 16" xfId="658" xr:uid="{00000000-0005-0000-0000-0000DC010000}"/>
    <cellStyle name="20% - Accent6 16 2" xfId="659" xr:uid="{00000000-0005-0000-0000-0000DD010000}"/>
    <cellStyle name="20% - Accent6 16 2 2" xfId="3413" xr:uid="{00000000-0005-0000-0000-0000DE010000}"/>
    <cellStyle name="20% - Accent6 16 3" xfId="3414" xr:uid="{00000000-0005-0000-0000-0000DF010000}"/>
    <cellStyle name="20% - Accent6 17" xfId="660" xr:uid="{00000000-0005-0000-0000-0000E0010000}"/>
    <cellStyle name="20% - Accent6 17 2" xfId="661" xr:uid="{00000000-0005-0000-0000-0000E1010000}"/>
    <cellStyle name="20% - Accent6 17 2 2" xfId="3415" xr:uid="{00000000-0005-0000-0000-0000E2010000}"/>
    <cellStyle name="20% - Accent6 17 3" xfId="3416" xr:uid="{00000000-0005-0000-0000-0000E3010000}"/>
    <cellStyle name="20% - Accent6 18" xfId="662" xr:uid="{00000000-0005-0000-0000-0000E4010000}"/>
    <cellStyle name="20% - Accent6 18 2" xfId="663" xr:uid="{00000000-0005-0000-0000-0000E5010000}"/>
    <cellStyle name="20% - Accent6 18 2 2" xfId="3417" xr:uid="{00000000-0005-0000-0000-0000E6010000}"/>
    <cellStyle name="20% - Accent6 18 3" xfId="3418" xr:uid="{00000000-0005-0000-0000-0000E7010000}"/>
    <cellStyle name="20% - Accent6 19" xfId="664" xr:uid="{00000000-0005-0000-0000-0000E8010000}"/>
    <cellStyle name="20% - Accent6 19 2" xfId="3419" xr:uid="{00000000-0005-0000-0000-0000E9010000}"/>
    <cellStyle name="20% - Accent6 2" xfId="108" xr:uid="{00000000-0005-0000-0000-0000EA010000}"/>
    <cellStyle name="20% - Accent6 2 2" xfId="665" xr:uid="{00000000-0005-0000-0000-0000EB010000}"/>
    <cellStyle name="20% - Accent6 2 2 2" xfId="3420" xr:uid="{00000000-0005-0000-0000-0000EC010000}"/>
    <cellStyle name="20% - Accent6 2 3" xfId="3421" xr:uid="{00000000-0005-0000-0000-0000ED010000}"/>
    <cellStyle name="20% - Accent6 20" xfId="666" xr:uid="{00000000-0005-0000-0000-0000EE010000}"/>
    <cellStyle name="20% - Accent6 20 2" xfId="3422" xr:uid="{00000000-0005-0000-0000-0000EF010000}"/>
    <cellStyle name="20% - Accent6 21" xfId="667" xr:uid="{00000000-0005-0000-0000-0000F0010000}"/>
    <cellStyle name="20% - Accent6 21 2" xfId="3423" xr:uid="{00000000-0005-0000-0000-0000F1010000}"/>
    <cellStyle name="20% - Accent6 22" xfId="668" xr:uid="{00000000-0005-0000-0000-0000F2010000}"/>
    <cellStyle name="20% - Accent6 22 2" xfId="3424" xr:uid="{00000000-0005-0000-0000-0000F3010000}"/>
    <cellStyle name="20% - Accent6 23" xfId="669" xr:uid="{00000000-0005-0000-0000-0000F4010000}"/>
    <cellStyle name="20% - Accent6 23 2" xfId="3425" xr:uid="{00000000-0005-0000-0000-0000F5010000}"/>
    <cellStyle name="20% - Accent6 24" xfId="670" xr:uid="{00000000-0005-0000-0000-0000F6010000}"/>
    <cellStyle name="20% - Accent6 24 2" xfId="3426" xr:uid="{00000000-0005-0000-0000-0000F7010000}"/>
    <cellStyle name="20% - Accent6 25" xfId="671" xr:uid="{00000000-0005-0000-0000-0000F8010000}"/>
    <cellStyle name="20% - Accent6 25 2" xfId="3427" xr:uid="{00000000-0005-0000-0000-0000F9010000}"/>
    <cellStyle name="20% - Accent6 3" xfId="672" xr:uid="{00000000-0005-0000-0000-0000FA010000}"/>
    <cellStyle name="20% - Accent6 3 2" xfId="673" xr:uid="{00000000-0005-0000-0000-0000FB010000}"/>
    <cellStyle name="20% - Accent6 3 2 2" xfId="3428" xr:uid="{00000000-0005-0000-0000-0000FC010000}"/>
    <cellStyle name="20% - Accent6 3 3" xfId="3429" xr:uid="{00000000-0005-0000-0000-0000FD010000}"/>
    <cellStyle name="20% - Accent6 4" xfId="674" xr:uid="{00000000-0005-0000-0000-0000FE010000}"/>
    <cellStyle name="20% - Accent6 4 2" xfId="675" xr:uid="{00000000-0005-0000-0000-0000FF010000}"/>
    <cellStyle name="20% - Accent6 4 2 2" xfId="3430" xr:uid="{00000000-0005-0000-0000-000000020000}"/>
    <cellStyle name="20% - Accent6 4 3" xfId="3431" xr:uid="{00000000-0005-0000-0000-000001020000}"/>
    <cellStyle name="20% - Accent6 5" xfId="676" xr:uid="{00000000-0005-0000-0000-000002020000}"/>
    <cellStyle name="20% - Accent6 5 2" xfId="677" xr:uid="{00000000-0005-0000-0000-000003020000}"/>
    <cellStyle name="20% - Accent6 5 2 2" xfId="3432" xr:uid="{00000000-0005-0000-0000-000004020000}"/>
    <cellStyle name="20% - Accent6 5 3" xfId="3433" xr:uid="{00000000-0005-0000-0000-000005020000}"/>
    <cellStyle name="20% - Accent6 6" xfId="678" xr:uid="{00000000-0005-0000-0000-000006020000}"/>
    <cellStyle name="20% - Accent6 6 2" xfId="679" xr:uid="{00000000-0005-0000-0000-000007020000}"/>
    <cellStyle name="20% - Accent6 6 2 2" xfId="3434" xr:uid="{00000000-0005-0000-0000-000008020000}"/>
    <cellStyle name="20% - Accent6 6 3" xfId="3435" xr:uid="{00000000-0005-0000-0000-000009020000}"/>
    <cellStyle name="20% - Accent6 7" xfId="680" xr:uid="{00000000-0005-0000-0000-00000A020000}"/>
    <cellStyle name="20% - Accent6 7 2" xfId="681" xr:uid="{00000000-0005-0000-0000-00000B020000}"/>
    <cellStyle name="20% - Accent6 7 2 2" xfId="3436" xr:uid="{00000000-0005-0000-0000-00000C020000}"/>
    <cellStyle name="20% - Accent6 7 3" xfId="3437" xr:uid="{00000000-0005-0000-0000-00000D020000}"/>
    <cellStyle name="20% - Accent6 8" xfId="682" xr:uid="{00000000-0005-0000-0000-00000E020000}"/>
    <cellStyle name="20% - Accent6 8 2" xfId="683" xr:uid="{00000000-0005-0000-0000-00000F020000}"/>
    <cellStyle name="20% - Accent6 8 2 2" xfId="3438" xr:uid="{00000000-0005-0000-0000-000010020000}"/>
    <cellStyle name="20% - Accent6 8 3" xfId="3439" xr:uid="{00000000-0005-0000-0000-000011020000}"/>
    <cellStyle name="20% - Accent6 9" xfId="684" xr:uid="{00000000-0005-0000-0000-000012020000}"/>
    <cellStyle name="20% - Accent6 9 2" xfId="685" xr:uid="{00000000-0005-0000-0000-000013020000}"/>
    <cellStyle name="20% - Accent6 9 2 2" xfId="3440" xr:uid="{00000000-0005-0000-0000-000014020000}"/>
    <cellStyle name="20% - Accent6 9 3" xfId="3441" xr:uid="{00000000-0005-0000-0000-000015020000}"/>
    <cellStyle name="20% - 着色 5" xfId="82" xr:uid="{00000000-0005-0000-0000-000016020000}"/>
    <cellStyle name="20% - 着色 5 2" xfId="237" xr:uid="{00000000-0005-0000-0000-000017020000}"/>
    <cellStyle name="40% - Accent1 10" xfId="686" xr:uid="{00000000-0005-0000-0000-000018020000}"/>
    <cellStyle name="40% - Accent1 10 2" xfId="687" xr:uid="{00000000-0005-0000-0000-000019020000}"/>
    <cellStyle name="40% - Accent1 10 2 2" xfId="3442" xr:uid="{00000000-0005-0000-0000-00001A020000}"/>
    <cellStyle name="40% - Accent1 10 3" xfId="3443" xr:uid="{00000000-0005-0000-0000-00001B020000}"/>
    <cellStyle name="40% - Accent1 11" xfId="688" xr:uid="{00000000-0005-0000-0000-00001C020000}"/>
    <cellStyle name="40% - Accent1 11 2" xfId="689" xr:uid="{00000000-0005-0000-0000-00001D020000}"/>
    <cellStyle name="40% - Accent1 11 2 2" xfId="3444" xr:uid="{00000000-0005-0000-0000-00001E020000}"/>
    <cellStyle name="40% - Accent1 11 3" xfId="3445" xr:uid="{00000000-0005-0000-0000-00001F020000}"/>
    <cellStyle name="40% - Accent1 12" xfId="690" xr:uid="{00000000-0005-0000-0000-000020020000}"/>
    <cellStyle name="40% - Accent1 12 2" xfId="691" xr:uid="{00000000-0005-0000-0000-000021020000}"/>
    <cellStyle name="40% - Accent1 12 2 2" xfId="3446" xr:uid="{00000000-0005-0000-0000-000022020000}"/>
    <cellStyle name="40% - Accent1 12 3" xfId="3447" xr:uid="{00000000-0005-0000-0000-000023020000}"/>
    <cellStyle name="40% - Accent1 13" xfId="692" xr:uid="{00000000-0005-0000-0000-000024020000}"/>
    <cellStyle name="40% - Accent1 13 2" xfId="693" xr:uid="{00000000-0005-0000-0000-000025020000}"/>
    <cellStyle name="40% - Accent1 13 2 2" xfId="3448" xr:uid="{00000000-0005-0000-0000-000026020000}"/>
    <cellStyle name="40% - Accent1 13 3" xfId="3449" xr:uid="{00000000-0005-0000-0000-000027020000}"/>
    <cellStyle name="40% - Accent1 14" xfId="694" xr:uid="{00000000-0005-0000-0000-000028020000}"/>
    <cellStyle name="40% - Accent1 14 2" xfId="695" xr:uid="{00000000-0005-0000-0000-000029020000}"/>
    <cellStyle name="40% - Accent1 14 2 2" xfId="3450" xr:uid="{00000000-0005-0000-0000-00002A020000}"/>
    <cellStyle name="40% - Accent1 14 3" xfId="3451" xr:uid="{00000000-0005-0000-0000-00002B020000}"/>
    <cellStyle name="40% - Accent1 15" xfId="696" xr:uid="{00000000-0005-0000-0000-00002C020000}"/>
    <cellStyle name="40% - Accent1 15 2" xfId="697" xr:uid="{00000000-0005-0000-0000-00002D020000}"/>
    <cellStyle name="40% - Accent1 15 2 2" xfId="3452" xr:uid="{00000000-0005-0000-0000-00002E020000}"/>
    <cellStyle name="40% - Accent1 15 3" xfId="3453" xr:uid="{00000000-0005-0000-0000-00002F020000}"/>
    <cellStyle name="40% - Accent1 16" xfId="698" xr:uid="{00000000-0005-0000-0000-000030020000}"/>
    <cellStyle name="40% - Accent1 16 2" xfId="699" xr:uid="{00000000-0005-0000-0000-000031020000}"/>
    <cellStyle name="40% - Accent1 16 2 2" xfId="3454" xr:uid="{00000000-0005-0000-0000-000032020000}"/>
    <cellStyle name="40% - Accent1 16 3" xfId="3455" xr:uid="{00000000-0005-0000-0000-000033020000}"/>
    <cellStyle name="40% - Accent1 17" xfId="700" xr:uid="{00000000-0005-0000-0000-000034020000}"/>
    <cellStyle name="40% - Accent1 17 2" xfId="701" xr:uid="{00000000-0005-0000-0000-000035020000}"/>
    <cellStyle name="40% - Accent1 17 2 2" xfId="3456" xr:uid="{00000000-0005-0000-0000-000036020000}"/>
    <cellStyle name="40% - Accent1 17 3" xfId="3457" xr:uid="{00000000-0005-0000-0000-000037020000}"/>
    <cellStyle name="40% - Accent1 18" xfId="702" xr:uid="{00000000-0005-0000-0000-000038020000}"/>
    <cellStyle name="40% - Accent1 18 2" xfId="703" xr:uid="{00000000-0005-0000-0000-000039020000}"/>
    <cellStyle name="40% - Accent1 18 2 2" xfId="3458" xr:uid="{00000000-0005-0000-0000-00003A020000}"/>
    <cellStyle name="40% - Accent1 18 3" xfId="3459" xr:uid="{00000000-0005-0000-0000-00003B020000}"/>
    <cellStyle name="40% - Accent1 19" xfId="704" xr:uid="{00000000-0005-0000-0000-00003C020000}"/>
    <cellStyle name="40% - Accent1 19 2" xfId="3460" xr:uid="{00000000-0005-0000-0000-00003D020000}"/>
    <cellStyle name="40% - Accent1 2" xfId="109" xr:uid="{00000000-0005-0000-0000-00003E020000}"/>
    <cellStyle name="40% - Accent1 2 2" xfId="706" xr:uid="{00000000-0005-0000-0000-00003F020000}"/>
    <cellStyle name="40% - Accent1 2 2 2" xfId="3461" xr:uid="{00000000-0005-0000-0000-000040020000}"/>
    <cellStyle name="40% - Accent1 2 3" xfId="705" xr:uid="{00000000-0005-0000-0000-000041020000}"/>
    <cellStyle name="40% - Accent1 20" xfId="707" xr:uid="{00000000-0005-0000-0000-000042020000}"/>
    <cellStyle name="40% - Accent1 20 2" xfId="3462" xr:uid="{00000000-0005-0000-0000-000043020000}"/>
    <cellStyle name="40% - Accent1 21" xfId="708" xr:uid="{00000000-0005-0000-0000-000044020000}"/>
    <cellStyle name="40% - Accent1 21 2" xfId="3463" xr:uid="{00000000-0005-0000-0000-000045020000}"/>
    <cellStyle name="40% - Accent1 22" xfId="709" xr:uid="{00000000-0005-0000-0000-000046020000}"/>
    <cellStyle name="40% - Accent1 22 2" xfId="3464" xr:uid="{00000000-0005-0000-0000-000047020000}"/>
    <cellStyle name="40% - Accent1 23" xfId="710" xr:uid="{00000000-0005-0000-0000-000048020000}"/>
    <cellStyle name="40% - Accent1 23 2" xfId="3465" xr:uid="{00000000-0005-0000-0000-000049020000}"/>
    <cellStyle name="40% - Accent1 24" xfId="711" xr:uid="{00000000-0005-0000-0000-00004A020000}"/>
    <cellStyle name="40% - Accent1 24 2" xfId="3466" xr:uid="{00000000-0005-0000-0000-00004B020000}"/>
    <cellStyle name="40% - Accent1 25" xfId="712" xr:uid="{00000000-0005-0000-0000-00004C020000}"/>
    <cellStyle name="40% - Accent1 25 2" xfId="3467" xr:uid="{00000000-0005-0000-0000-00004D020000}"/>
    <cellStyle name="40% - Accent1 3" xfId="713" xr:uid="{00000000-0005-0000-0000-00004E020000}"/>
    <cellStyle name="40% - Accent1 3 2" xfId="714" xr:uid="{00000000-0005-0000-0000-00004F020000}"/>
    <cellStyle name="40% - Accent1 3 2 2" xfId="3469" xr:uid="{00000000-0005-0000-0000-000050020000}"/>
    <cellStyle name="40% - Accent1 3 3" xfId="3470" xr:uid="{00000000-0005-0000-0000-000051020000}"/>
    <cellStyle name="40% - Accent1 3 4" xfId="3468" xr:uid="{00000000-0005-0000-0000-000052020000}"/>
    <cellStyle name="40% - Accent1 4" xfId="715" xr:uid="{00000000-0005-0000-0000-000053020000}"/>
    <cellStyle name="40% - Accent1 4 2" xfId="716" xr:uid="{00000000-0005-0000-0000-000054020000}"/>
    <cellStyle name="40% - Accent1 4 2 2" xfId="3472" xr:uid="{00000000-0005-0000-0000-000055020000}"/>
    <cellStyle name="40% - Accent1 4 3" xfId="3473" xr:uid="{00000000-0005-0000-0000-000056020000}"/>
    <cellStyle name="40% - Accent1 4 4" xfId="3471" xr:uid="{00000000-0005-0000-0000-000057020000}"/>
    <cellStyle name="40% - Accent1 5" xfId="717" xr:uid="{00000000-0005-0000-0000-000058020000}"/>
    <cellStyle name="40% - Accent1 5 2" xfId="718" xr:uid="{00000000-0005-0000-0000-000059020000}"/>
    <cellStyle name="40% - Accent1 5 2 2" xfId="3475" xr:uid="{00000000-0005-0000-0000-00005A020000}"/>
    <cellStyle name="40% - Accent1 5 3" xfId="3476" xr:uid="{00000000-0005-0000-0000-00005B020000}"/>
    <cellStyle name="40% - Accent1 5 4" xfId="3474" xr:uid="{00000000-0005-0000-0000-00005C020000}"/>
    <cellStyle name="40% - Accent1 6" xfId="719" xr:uid="{00000000-0005-0000-0000-00005D020000}"/>
    <cellStyle name="40% - Accent1 6 2" xfId="720" xr:uid="{00000000-0005-0000-0000-00005E020000}"/>
    <cellStyle name="40% - Accent1 6 2 2" xfId="3478" xr:uid="{00000000-0005-0000-0000-00005F020000}"/>
    <cellStyle name="40% - Accent1 6 3" xfId="3479" xr:uid="{00000000-0005-0000-0000-000060020000}"/>
    <cellStyle name="40% - Accent1 6 4" xfId="3477" xr:uid="{00000000-0005-0000-0000-000061020000}"/>
    <cellStyle name="40% - Accent1 7" xfId="721" xr:uid="{00000000-0005-0000-0000-000062020000}"/>
    <cellStyle name="40% - Accent1 7 2" xfId="722" xr:uid="{00000000-0005-0000-0000-000063020000}"/>
    <cellStyle name="40% - Accent1 7 2 2" xfId="3481" xr:uid="{00000000-0005-0000-0000-000064020000}"/>
    <cellStyle name="40% - Accent1 7 3" xfId="3482" xr:uid="{00000000-0005-0000-0000-000065020000}"/>
    <cellStyle name="40% - Accent1 7 4" xfId="3480" xr:uid="{00000000-0005-0000-0000-000066020000}"/>
    <cellStyle name="40% - Accent1 8" xfId="723" xr:uid="{00000000-0005-0000-0000-000067020000}"/>
    <cellStyle name="40% - Accent1 8 2" xfId="724" xr:uid="{00000000-0005-0000-0000-000068020000}"/>
    <cellStyle name="40% - Accent1 8 2 2" xfId="3484" xr:uid="{00000000-0005-0000-0000-000069020000}"/>
    <cellStyle name="40% - Accent1 8 3" xfId="3485" xr:uid="{00000000-0005-0000-0000-00006A020000}"/>
    <cellStyle name="40% - Accent1 8 4" xfId="3483" xr:uid="{00000000-0005-0000-0000-00006B020000}"/>
    <cellStyle name="40% - Accent1 9" xfId="725" xr:uid="{00000000-0005-0000-0000-00006C020000}"/>
    <cellStyle name="40% - Accent1 9 2" xfId="726" xr:uid="{00000000-0005-0000-0000-00006D020000}"/>
    <cellStyle name="40% - Accent1 9 2 2" xfId="3486" xr:uid="{00000000-0005-0000-0000-00006E020000}"/>
    <cellStyle name="40% - Accent1 9 3" xfId="3487" xr:uid="{00000000-0005-0000-0000-00006F020000}"/>
    <cellStyle name="40% - Accent2 10" xfId="727" xr:uid="{00000000-0005-0000-0000-000070020000}"/>
    <cellStyle name="40% - Accent2 10 2" xfId="728" xr:uid="{00000000-0005-0000-0000-000071020000}"/>
    <cellStyle name="40% - Accent2 10 2 2" xfId="3488" xr:uid="{00000000-0005-0000-0000-000072020000}"/>
    <cellStyle name="40% - Accent2 10 3" xfId="3489" xr:uid="{00000000-0005-0000-0000-000073020000}"/>
    <cellStyle name="40% - Accent2 11" xfId="729" xr:uid="{00000000-0005-0000-0000-000074020000}"/>
    <cellStyle name="40% - Accent2 11 2" xfId="730" xr:uid="{00000000-0005-0000-0000-000075020000}"/>
    <cellStyle name="40% - Accent2 11 2 2" xfId="3490" xr:uid="{00000000-0005-0000-0000-000076020000}"/>
    <cellStyle name="40% - Accent2 11 3" xfId="3491" xr:uid="{00000000-0005-0000-0000-000077020000}"/>
    <cellStyle name="40% - Accent2 12" xfId="731" xr:uid="{00000000-0005-0000-0000-000078020000}"/>
    <cellStyle name="40% - Accent2 12 2" xfId="732" xr:uid="{00000000-0005-0000-0000-000079020000}"/>
    <cellStyle name="40% - Accent2 12 2 2" xfId="3492" xr:uid="{00000000-0005-0000-0000-00007A020000}"/>
    <cellStyle name="40% - Accent2 12 3" xfId="3493" xr:uid="{00000000-0005-0000-0000-00007B020000}"/>
    <cellStyle name="40% - Accent2 13" xfId="733" xr:uid="{00000000-0005-0000-0000-00007C020000}"/>
    <cellStyle name="40% - Accent2 13 2" xfId="734" xr:uid="{00000000-0005-0000-0000-00007D020000}"/>
    <cellStyle name="40% - Accent2 13 2 2" xfId="3494" xr:uid="{00000000-0005-0000-0000-00007E020000}"/>
    <cellStyle name="40% - Accent2 13 3" xfId="3495" xr:uid="{00000000-0005-0000-0000-00007F020000}"/>
    <cellStyle name="40% - Accent2 14" xfId="735" xr:uid="{00000000-0005-0000-0000-000080020000}"/>
    <cellStyle name="40% - Accent2 14 2" xfId="736" xr:uid="{00000000-0005-0000-0000-000081020000}"/>
    <cellStyle name="40% - Accent2 14 2 2" xfId="3496" xr:uid="{00000000-0005-0000-0000-000082020000}"/>
    <cellStyle name="40% - Accent2 14 3" xfId="3497" xr:uid="{00000000-0005-0000-0000-000083020000}"/>
    <cellStyle name="40% - Accent2 15" xfId="737" xr:uid="{00000000-0005-0000-0000-000084020000}"/>
    <cellStyle name="40% - Accent2 15 2" xfId="738" xr:uid="{00000000-0005-0000-0000-000085020000}"/>
    <cellStyle name="40% - Accent2 15 2 2" xfId="3498" xr:uid="{00000000-0005-0000-0000-000086020000}"/>
    <cellStyle name="40% - Accent2 15 3" xfId="3499" xr:uid="{00000000-0005-0000-0000-000087020000}"/>
    <cellStyle name="40% - Accent2 16" xfId="739" xr:uid="{00000000-0005-0000-0000-000088020000}"/>
    <cellStyle name="40% - Accent2 16 2" xfId="740" xr:uid="{00000000-0005-0000-0000-000089020000}"/>
    <cellStyle name="40% - Accent2 16 2 2" xfId="3500" xr:uid="{00000000-0005-0000-0000-00008A020000}"/>
    <cellStyle name="40% - Accent2 16 3" xfId="3501" xr:uid="{00000000-0005-0000-0000-00008B020000}"/>
    <cellStyle name="40% - Accent2 17" xfId="741" xr:uid="{00000000-0005-0000-0000-00008C020000}"/>
    <cellStyle name="40% - Accent2 17 2" xfId="742" xr:uid="{00000000-0005-0000-0000-00008D020000}"/>
    <cellStyle name="40% - Accent2 17 2 2" xfId="3502" xr:uid="{00000000-0005-0000-0000-00008E020000}"/>
    <cellStyle name="40% - Accent2 17 3" xfId="3503" xr:uid="{00000000-0005-0000-0000-00008F020000}"/>
    <cellStyle name="40% - Accent2 18" xfId="743" xr:uid="{00000000-0005-0000-0000-000090020000}"/>
    <cellStyle name="40% - Accent2 18 2" xfId="744" xr:uid="{00000000-0005-0000-0000-000091020000}"/>
    <cellStyle name="40% - Accent2 18 2 2" xfId="3504" xr:uid="{00000000-0005-0000-0000-000092020000}"/>
    <cellStyle name="40% - Accent2 18 3" xfId="3505" xr:uid="{00000000-0005-0000-0000-000093020000}"/>
    <cellStyle name="40% - Accent2 19" xfId="745" xr:uid="{00000000-0005-0000-0000-000094020000}"/>
    <cellStyle name="40% - Accent2 19 2" xfId="3506" xr:uid="{00000000-0005-0000-0000-000095020000}"/>
    <cellStyle name="40% - Accent2 2" xfId="110" xr:uid="{00000000-0005-0000-0000-000096020000}"/>
    <cellStyle name="40% - Accent2 2 2" xfId="747" xr:uid="{00000000-0005-0000-0000-000097020000}"/>
    <cellStyle name="40% - Accent2 2 2 2" xfId="3507" xr:uid="{00000000-0005-0000-0000-000098020000}"/>
    <cellStyle name="40% - Accent2 2 3" xfId="746" xr:uid="{00000000-0005-0000-0000-000099020000}"/>
    <cellStyle name="40% - Accent2 20" xfId="748" xr:uid="{00000000-0005-0000-0000-00009A020000}"/>
    <cellStyle name="40% - Accent2 20 2" xfId="3508" xr:uid="{00000000-0005-0000-0000-00009B020000}"/>
    <cellStyle name="40% - Accent2 21" xfId="749" xr:uid="{00000000-0005-0000-0000-00009C020000}"/>
    <cellStyle name="40% - Accent2 21 2" xfId="3509" xr:uid="{00000000-0005-0000-0000-00009D020000}"/>
    <cellStyle name="40% - Accent2 22" xfId="750" xr:uid="{00000000-0005-0000-0000-00009E020000}"/>
    <cellStyle name="40% - Accent2 22 2" xfId="3510" xr:uid="{00000000-0005-0000-0000-00009F020000}"/>
    <cellStyle name="40% - Accent2 23" xfId="751" xr:uid="{00000000-0005-0000-0000-0000A0020000}"/>
    <cellStyle name="40% - Accent2 23 2" xfId="3511" xr:uid="{00000000-0005-0000-0000-0000A1020000}"/>
    <cellStyle name="40% - Accent2 24" xfId="752" xr:uid="{00000000-0005-0000-0000-0000A2020000}"/>
    <cellStyle name="40% - Accent2 24 2" xfId="3512" xr:uid="{00000000-0005-0000-0000-0000A3020000}"/>
    <cellStyle name="40% - Accent2 25" xfId="753" xr:uid="{00000000-0005-0000-0000-0000A4020000}"/>
    <cellStyle name="40% - Accent2 25 2" xfId="3513" xr:uid="{00000000-0005-0000-0000-0000A5020000}"/>
    <cellStyle name="40% - Accent2 3" xfId="754" xr:uid="{00000000-0005-0000-0000-0000A6020000}"/>
    <cellStyle name="40% - Accent2 3 2" xfId="755" xr:uid="{00000000-0005-0000-0000-0000A7020000}"/>
    <cellStyle name="40% - Accent2 3 2 2" xfId="3515" xr:uid="{00000000-0005-0000-0000-0000A8020000}"/>
    <cellStyle name="40% - Accent2 3 3" xfId="3516" xr:uid="{00000000-0005-0000-0000-0000A9020000}"/>
    <cellStyle name="40% - Accent2 3 4" xfId="3514" xr:uid="{00000000-0005-0000-0000-0000AA020000}"/>
    <cellStyle name="40% - Accent2 4" xfId="756" xr:uid="{00000000-0005-0000-0000-0000AB020000}"/>
    <cellStyle name="40% - Accent2 4 2" xfId="757" xr:uid="{00000000-0005-0000-0000-0000AC020000}"/>
    <cellStyle name="40% - Accent2 4 2 2" xfId="3518" xr:uid="{00000000-0005-0000-0000-0000AD020000}"/>
    <cellStyle name="40% - Accent2 4 3" xfId="3519" xr:uid="{00000000-0005-0000-0000-0000AE020000}"/>
    <cellStyle name="40% - Accent2 4 4" xfId="3517" xr:uid="{00000000-0005-0000-0000-0000AF020000}"/>
    <cellStyle name="40% - Accent2 5" xfId="758" xr:uid="{00000000-0005-0000-0000-0000B0020000}"/>
    <cellStyle name="40% - Accent2 5 2" xfId="759" xr:uid="{00000000-0005-0000-0000-0000B1020000}"/>
    <cellStyle name="40% - Accent2 5 2 2" xfId="3521" xr:uid="{00000000-0005-0000-0000-0000B2020000}"/>
    <cellStyle name="40% - Accent2 5 3" xfId="3522" xr:uid="{00000000-0005-0000-0000-0000B3020000}"/>
    <cellStyle name="40% - Accent2 5 4" xfId="3520" xr:uid="{00000000-0005-0000-0000-0000B4020000}"/>
    <cellStyle name="40% - Accent2 6" xfId="760" xr:uid="{00000000-0005-0000-0000-0000B5020000}"/>
    <cellStyle name="40% - Accent2 6 2" xfId="761" xr:uid="{00000000-0005-0000-0000-0000B6020000}"/>
    <cellStyle name="40% - Accent2 6 2 2" xfId="3524" xr:uid="{00000000-0005-0000-0000-0000B7020000}"/>
    <cellStyle name="40% - Accent2 6 3" xfId="3525" xr:uid="{00000000-0005-0000-0000-0000B8020000}"/>
    <cellStyle name="40% - Accent2 6 4" xfId="3523" xr:uid="{00000000-0005-0000-0000-0000B9020000}"/>
    <cellStyle name="40% - Accent2 7" xfId="762" xr:uid="{00000000-0005-0000-0000-0000BA020000}"/>
    <cellStyle name="40% - Accent2 7 2" xfId="763" xr:uid="{00000000-0005-0000-0000-0000BB020000}"/>
    <cellStyle name="40% - Accent2 7 2 2" xfId="3527" xr:uid="{00000000-0005-0000-0000-0000BC020000}"/>
    <cellStyle name="40% - Accent2 7 3" xfId="3528" xr:uid="{00000000-0005-0000-0000-0000BD020000}"/>
    <cellStyle name="40% - Accent2 7 4" xfId="3526" xr:uid="{00000000-0005-0000-0000-0000BE020000}"/>
    <cellStyle name="40% - Accent2 8" xfId="764" xr:uid="{00000000-0005-0000-0000-0000BF020000}"/>
    <cellStyle name="40% - Accent2 8 2" xfId="765" xr:uid="{00000000-0005-0000-0000-0000C0020000}"/>
    <cellStyle name="40% - Accent2 8 2 2" xfId="3530" xr:uid="{00000000-0005-0000-0000-0000C1020000}"/>
    <cellStyle name="40% - Accent2 8 3" xfId="3531" xr:uid="{00000000-0005-0000-0000-0000C2020000}"/>
    <cellStyle name="40% - Accent2 8 4" xfId="3529" xr:uid="{00000000-0005-0000-0000-0000C3020000}"/>
    <cellStyle name="40% - Accent2 9" xfId="766" xr:uid="{00000000-0005-0000-0000-0000C4020000}"/>
    <cellStyle name="40% - Accent2 9 2" xfId="767" xr:uid="{00000000-0005-0000-0000-0000C5020000}"/>
    <cellStyle name="40% - Accent2 9 2 2" xfId="3532" xr:uid="{00000000-0005-0000-0000-0000C6020000}"/>
    <cellStyle name="40% - Accent2 9 3" xfId="3533" xr:uid="{00000000-0005-0000-0000-0000C7020000}"/>
    <cellStyle name="40% - Accent3 10" xfId="768" xr:uid="{00000000-0005-0000-0000-0000C8020000}"/>
    <cellStyle name="40% - Accent3 10 2" xfId="769" xr:uid="{00000000-0005-0000-0000-0000C9020000}"/>
    <cellStyle name="40% - Accent3 10 2 2" xfId="3534" xr:uid="{00000000-0005-0000-0000-0000CA020000}"/>
    <cellStyle name="40% - Accent3 10 3" xfId="3535" xr:uid="{00000000-0005-0000-0000-0000CB020000}"/>
    <cellStyle name="40% - Accent3 11" xfId="770" xr:uid="{00000000-0005-0000-0000-0000CC020000}"/>
    <cellStyle name="40% - Accent3 11 2" xfId="771" xr:uid="{00000000-0005-0000-0000-0000CD020000}"/>
    <cellStyle name="40% - Accent3 11 2 2" xfId="3536" xr:uid="{00000000-0005-0000-0000-0000CE020000}"/>
    <cellStyle name="40% - Accent3 11 3" xfId="3537" xr:uid="{00000000-0005-0000-0000-0000CF020000}"/>
    <cellStyle name="40% - Accent3 12" xfId="772" xr:uid="{00000000-0005-0000-0000-0000D0020000}"/>
    <cellStyle name="40% - Accent3 12 2" xfId="773" xr:uid="{00000000-0005-0000-0000-0000D1020000}"/>
    <cellStyle name="40% - Accent3 12 2 2" xfId="3538" xr:uid="{00000000-0005-0000-0000-0000D2020000}"/>
    <cellStyle name="40% - Accent3 12 3" xfId="3539" xr:uid="{00000000-0005-0000-0000-0000D3020000}"/>
    <cellStyle name="40% - Accent3 13" xfId="774" xr:uid="{00000000-0005-0000-0000-0000D4020000}"/>
    <cellStyle name="40% - Accent3 13 2" xfId="775" xr:uid="{00000000-0005-0000-0000-0000D5020000}"/>
    <cellStyle name="40% - Accent3 13 2 2" xfId="3540" xr:uid="{00000000-0005-0000-0000-0000D6020000}"/>
    <cellStyle name="40% - Accent3 13 3" xfId="3541" xr:uid="{00000000-0005-0000-0000-0000D7020000}"/>
    <cellStyle name="40% - Accent3 14" xfId="776" xr:uid="{00000000-0005-0000-0000-0000D8020000}"/>
    <cellStyle name="40% - Accent3 14 2" xfId="777" xr:uid="{00000000-0005-0000-0000-0000D9020000}"/>
    <cellStyle name="40% - Accent3 14 2 2" xfId="3542" xr:uid="{00000000-0005-0000-0000-0000DA020000}"/>
    <cellStyle name="40% - Accent3 14 3" xfId="3543" xr:uid="{00000000-0005-0000-0000-0000DB020000}"/>
    <cellStyle name="40% - Accent3 15" xfId="778" xr:uid="{00000000-0005-0000-0000-0000DC020000}"/>
    <cellStyle name="40% - Accent3 15 2" xfId="779" xr:uid="{00000000-0005-0000-0000-0000DD020000}"/>
    <cellStyle name="40% - Accent3 15 2 2" xfId="3544" xr:uid="{00000000-0005-0000-0000-0000DE020000}"/>
    <cellStyle name="40% - Accent3 15 3" xfId="3545" xr:uid="{00000000-0005-0000-0000-0000DF020000}"/>
    <cellStyle name="40% - Accent3 16" xfId="780" xr:uid="{00000000-0005-0000-0000-0000E0020000}"/>
    <cellStyle name="40% - Accent3 16 2" xfId="781" xr:uid="{00000000-0005-0000-0000-0000E1020000}"/>
    <cellStyle name="40% - Accent3 16 2 2" xfId="3546" xr:uid="{00000000-0005-0000-0000-0000E2020000}"/>
    <cellStyle name="40% - Accent3 16 3" xfId="3547" xr:uid="{00000000-0005-0000-0000-0000E3020000}"/>
    <cellStyle name="40% - Accent3 17" xfId="782" xr:uid="{00000000-0005-0000-0000-0000E4020000}"/>
    <cellStyle name="40% - Accent3 17 2" xfId="783" xr:uid="{00000000-0005-0000-0000-0000E5020000}"/>
    <cellStyle name="40% - Accent3 17 2 2" xfId="3548" xr:uid="{00000000-0005-0000-0000-0000E6020000}"/>
    <cellStyle name="40% - Accent3 17 3" xfId="3549" xr:uid="{00000000-0005-0000-0000-0000E7020000}"/>
    <cellStyle name="40% - Accent3 18" xfId="784" xr:uid="{00000000-0005-0000-0000-0000E8020000}"/>
    <cellStyle name="40% - Accent3 18 2" xfId="785" xr:uid="{00000000-0005-0000-0000-0000E9020000}"/>
    <cellStyle name="40% - Accent3 18 2 2" xfId="3550" xr:uid="{00000000-0005-0000-0000-0000EA020000}"/>
    <cellStyle name="40% - Accent3 18 3" xfId="3551" xr:uid="{00000000-0005-0000-0000-0000EB020000}"/>
    <cellStyle name="40% - Accent3 19" xfId="786" xr:uid="{00000000-0005-0000-0000-0000EC020000}"/>
    <cellStyle name="40% - Accent3 19 2" xfId="3552" xr:uid="{00000000-0005-0000-0000-0000ED020000}"/>
    <cellStyle name="40% - Accent3 2" xfId="111" xr:uid="{00000000-0005-0000-0000-0000EE020000}"/>
    <cellStyle name="40% - Accent3 2 2" xfId="788" xr:uid="{00000000-0005-0000-0000-0000EF020000}"/>
    <cellStyle name="40% - Accent3 2 2 2" xfId="3553" xr:uid="{00000000-0005-0000-0000-0000F0020000}"/>
    <cellStyle name="40% - Accent3 2 3" xfId="787" xr:uid="{00000000-0005-0000-0000-0000F1020000}"/>
    <cellStyle name="40% - Accent3 20" xfId="789" xr:uid="{00000000-0005-0000-0000-0000F2020000}"/>
    <cellStyle name="40% - Accent3 20 2" xfId="3554" xr:uid="{00000000-0005-0000-0000-0000F3020000}"/>
    <cellStyle name="40% - Accent3 21" xfId="790" xr:uid="{00000000-0005-0000-0000-0000F4020000}"/>
    <cellStyle name="40% - Accent3 21 2" xfId="3555" xr:uid="{00000000-0005-0000-0000-0000F5020000}"/>
    <cellStyle name="40% - Accent3 22" xfId="791" xr:uid="{00000000-0005-0000-0000-0000F6020000}"/>
    <cellStyle name="40% - Accent3 22 2" xfId="3556" xr:uid="{00000000-0005-0000-0000-0000F7020000}"/>
    <cellStyle name="40% - Accent3 23" xfId="792" xr:uid="{00000000-0005-0000-0000-0000F8020000}"/>
    <cellStyle name="40% - Accent3 23 2" xfId="3557" xr:uid="{00000000-0005-0000-0000-0000F9020000}"/>
    <cellStyle name="40% - Accent3 24" xfId="793" xr:uid="{00000000-0005-0000-0000-0000FA020000}"/>
    <cellStyle name="40% - Accent3 24 2" xfId="3558" xr:uid="{00000000-0005-0000-0000-0000FB020000}"/>
    <cellStyle name="40% - Accent3 25" xfId="794" xr:uid="{00000000-0005-0000-0000-0000FC020000}"/>
    <cellStyle name="40% - Accent3 25 2" xfId="3559" xr:uid="{00000000-0005-0000-0000-0000FD020000}"/>
    <cellStyle name="40% - Accent3 3" xfId="795" xr:uid="{00000000-0005-0000-0000-0000FE020000}"/>
    <cellStyle name="40% - Accent3 3 2" xfId="796" xr:uid="{00000000-0005-0000-0000-0000FF020000}"/>
    <cellStyle name="40% - Accent3 3 2 2" xfId="3561" xr:uid="{00000000-0005-0000-0000-000000030000}"/>
    <cellStyle name="40% - Accent3 3 3" xfId="3562" xr:uid="{00000000-0005-0000-0000-000001030000}"/>
    <cellStyle name="40% - Accent3 3 4" xfId="3560" xr:uid="{00000000-0005-0000-0000-000002030000}"/>
    <cellStyle name="40% - Accent3 4" xfId="797" xr:uid="{00000000-0005-0000-0000-000003030000}"/>
    <cellStyle name="40% - Accent3 4 2" xfId="798" xr:uid="{00000000-0005-0000-0000-000004030000}"/>
    <cellStyle name="40% - Accent3 4 2 2" xfId="3564" xr:uid="{00000000-0005-0000-0000-000005030000}"/>
    <cellStyle name="40% - Accent3 4 3" xfId="3565" xr:uid="{00000000-0005-0000-0000-000006030000}"/>
    <cellStyle name="40% - Accent3 4 4" xfId="3563" xr:uid="{00000000-0005-0000-0000-000007030000}"/>
    <cellStyle name="40% - Accent3 5" xfId="799" xr:uid="{00000000-0005-0000-0000-000008030000}"/>
    <cellStyle name="40% - Accent3 5 2" xfId="800" xr:uid="{00000000-0005-0000-0000-000009030000}"/>
    <cellStyle name="40% - Accent3 5 2 2" xfId="3567" xr:uid="{00000000-0005-0000-0000-00000A030000}"/>
    <cellStyle name="40% - Accent3 5 3" xfId="3568" xr:uid="{00000000-0005-0000-0000-00000B030000}"/>
    <cellStyle name="40% - Accent3 5 4" xfId="3566" xr:uid="{00000000-0005-0000-0000-00000C030000}"/>
    <cellStyle name="40% - Accent3 6" xfId="801" xr:uid="{00000000-0005-0000-0000-00000D030000}"/>
    <cellStyle name="40% - Accent3 6 2" xfId="802" xr:uid="{00000000-0005-0000-0000-00000E030000}"/>
    <cellStyle name="40% - Accent3 6 2 2" xfId="3570" xr:uid="{00000000-0005-0000-0000-00000F030000}"/>
    <cellStyle name="40% - Accent3 6 3" xfId="3571" xr:uid="{00000000-0005-0000-0000-000010030000}"/>
    <cellStyle name="40% - Accent3 6 4" xfId="3569" xr:uid="{00000000-0005-0000-0000-000011030000}"/>
    <cellStyle name="40% - Accent3 7" xfId="803" xr:uid="{00000000-0005-0000-0000-000012030000}"/>
    <cellStyle name="40% - Accent3 7 2" xfId="804" xr:uid="{00000000-0005-0000-0000-000013030000}"/>
    <cellStyle name="40% - Accent3 7 2 2" xfId="3573" xr:uid="{00000000-0005-0000-0000-000014030000}"/>
    <cellStyle name="40% - Accent3 7 3" xfId="3574" xr:uid="{00000000-0005-0000-0000-000015030000}"/>
    <cellStyle name="40% - Accent3 7 4" xfId="3572" xr:uid="{00000000-0005-0000-0000-000016030000}"/>
    <cellStyle name="40% - Accent3 8" xfId="805" xr:uid="{00000000-0005-0000-0000-000017030000}"/>
    <cellStyle name="40% - Accent3 8 2" xfId="806" xr:uid="{00000000-0005-0000-0000-000018030000}"/>
    <cellStyle name="40% - Accent3 8 2 2" xfId="3576" xr:uid="{00000000-0005-0000-0000-000019030000}"/>
    <cellStyle name="40% - Accent3 8 3" xfId="3577" xr:uid="{00000000-0005-0000-0000-00001A030000}"/>
    <cellStyle name="40% - Accent3 8 4" xfId="3575" xr:uid="{00000000-0005-0000-0000-00001B030000}"/>
    <cellStyle name="40% - Accent3 9" xfId="807" xr:uid="{00000000-0005-0000-0000-00001C030000}"/>
    <cellStyle name="40% - Accent3 9 2" xfId="808" xr:uid="{00000000-0005-0000-0000-00001D030000}"/>
    <cellStyle name="40% - Accent3 9 2 2" xfId="3578" xr:uid="{00000000-0005-0000-0000-00001E030000}"/>
    <cellStyle name="40% - Accent3 9 3" xfId="3579" xr:uid="{00000000-0005-0000-0000-00001F030000}"/>
    <cellStyle name="40% - Accent4 10" xfId="809" xr:uid="{00000000-0005-0000-0000-000020030000}"/>
    <cellStyle name="40% - Accent4 10 2" xfId="810" xr:uid="{00000000-0005-0000-0000-000021030000}"/>
    <cellStyle name="40% - Accent4 10 2 2" xfId="3580" xr:uid="{00000000-0005-0000-0000-000022030000}"/>
    <cellStyle name="40% - Accent4 10 3" xfId="3581" xr:uid="{00000000-0005-0000-0000-000023030000}"/>
    <cellStyle name="40% - Accent4 11" xfId="811" xr:uid="{00000000-0005-0000-0000-000024030000}"/>
    <cellStyle name="40% - Accent4 11 2" xfId="812" xr:uid="{00000000-0005-0000-0000-000025030000}"/>
    <cellStyle name="40% - Accent4 11 2 2" xfId="3582" xr:uid="{00000000-0005-0000-0000-000026030000}"/>
    <cellStyle name="40% - Accent4 11 3" xfId="3583" xr:uid="{00000000-0005-0000-0000-000027030000}"/>
    <cellStyle name="40% - Accent4 12" xfId="813" xr:uid="{00000000-0005-0000-0000-000028030000}"/>
    <cellStyle name="40% - Accent4 12 2" xfId="814" xr:uid="{00000000-0005-0000-0000-000029030000}"/>
    <cellStyle name="40% - Accent4 12 2 2" xfId="3584" xr:uid="{00000000-0005-0000-0000-00002A030000}"/>
    <cellStyle name="40% - Accent4 12 3" xfId="3585" xr:uid="{00000000-0005-0000-0000-00002B030000}"/>
    <cellStyle name="40% - Accent4 13" xfId="815" xr:uid="{00000000-0005-0000-0000-00002C030000}"/>
    <cellStyle name="40% - Accent4 13 2" xfId="816" xr:uid="{00000000-0005-0000-0000-00002D030000}"/>
    <cellStyle name="40% - Accent4 13 2 2" xfId="3586" xr:uid="{00000000-0005-0000-0000-00002E030000}"/>
    <cellStyle name="40% - Accent4 13 3" xfId="3587" xr:uid="{00000000-0005-0000-0000-00002F030000}"/>
    <cellStyle name="40% - Accent4 14" xfId="817" xr:uid="{00000000-0005-0000-0000-000030030000}"/>
    <cellStyle name="40% - Accent4 14 2" xfId="818" xr:uid="{00000000-0005-0000-0000-000031030000}"/>
    <cellStyle name="40% - Accent4 14 2 2" xfId="3588" xr:uid="{00000000-0005-0000-0000-000032030000}"/>
    <cellStyle name="40% - Accent4 14 3" xfId="3589" xr:uid="{00000000-0005-0000-0000-000033030000}"/>
    <cellStyle name="40% - Accent4 15" xfId="819" xr:uid="{00000000-0005-0000-0000-000034030000}"/>
    <cellStyle name="40% - Accent4 15 2" xfId="820" xr:uid="{00000000-0005-0000-0000-000035030000}"/>
    <cellStyle name="40% - Accent4 15 2 2" xfId="3590" xr:uid="{00000000-0005-0000-0000-000036030000}"/>
    <cellStyle name="40% - Accent4 15 3" xfId="3591" xr:uid="{00000000-0005-0000-0000-000037030000}"/>
    <cellStyle name="40% - Accent4 16" xfId="821" xr:uid="{00000000-0005-0000-0000-000038030000}"/>
    <cellStyle name="40% - Accent4 16 2" xfId="822" xr:uid="{00000000-0005-0000-0000-000039030000}"/>
    <cellStyle name="40% - Accent4 16 2 2" xfId="3592" xr:uid="{00000000-0005-0000-0000-00003A030000}"/>
    <cellStyle name="40% - Accent4 16 3" xfId="3593" xr:uid="{00000000-0005-0000-0000-00003B030000}"/>
    <cellStyle name="40% - Accent4 17" xfId="823" xr:uid="{00000000-0005-0000-0000-00003C030000}"/>
    <cellStyle name="40% - Accent4 17 2" xfId="824" xr:uid="{00000000-0005-0000-0000-00003D030000}"/>
    <cellStyle name="40% - Accent4 17 2 2" xfId="3594" xr:uid="{00000000-0005-0000-0000-00003E030000}"/>
    <cellStyle name="40% - Accent4 17 3" xfId="3595" xr:uid="{00000000-0005-0000-0000-00003F030000}"/>
    <cellStyle name="40% - Accent4 18" xfId="825" xr:uid="{00000000-0005-0000-0000-000040030000}"/>
    <cellStyle name="40% - Accent4 18 2" xfId="826" xr:uid="{00000000-0005-0000-0000-000041030000}"/>
    <cellStyle name="40% - Accent4 18 2 2" xfId="3596" xr:uid="{00000000-0005-0000-0000-000042030000}"/>
    <cellStyle name="40% - Accent4 18 3" xfId="3597" xr:uid="{00000000-0005-0000-0000-000043030000}"/>
    <cellStyle name="40% - Accent4 19" xfId="827" xr:uid="{00000000-0005-0000-0000-000044030000}"/>
    <cellStyle name="40% - Accent4 19 2" xfId="3598" xr:uid="{00000000-0005-0000-0000-000045030000}"/>
    <cellStyle name="40% - Accent4 2" xfId="112" xr:uid="{00000000-0005-0000-0000-000046030000}"/>
    <cellStyle name="40% - Accent4 2 2" xfId="829" xr:uid="{00000000-0005-0000-0000-000047030000}"/>
    <cellStyle name="40% - Accent4 2 2 2" xfId="3599" xr:uid="{00000000-0005-0000-0000-000048030000}"/>
    <cellStyle name="40% - Accent4 2 3" xfId="828" xr:uid="{00000000-0005-0000-0000-000049030000}"/>
    <cellStyle name="40% - Accent4 20" xfId="830" xr:uid="{00000000-0005-0000-0000-00004A030000}"/>
    <cellStyle name="40% - Accent4 20 2" xfId="3600" xr:uid="{00000000-0005-0000-0000-00004B030000}"/>
    <cellStyle name="40% - Accent4 21" xfId="831" xr:uid="{00000000-0005-0000-0000-00004C030000}"/>
    <cellStyle name="40% - Accent4 21 2" xfId="3601" xr:uid="{00000000-0005-0000-0000-00004D030000}"/>
    <cellStyle name="40% - Accent4 22" xfId="832" xr:uid="{00000000-0005-0000-0000-00004E030000}"/>
    <cellStyle name="40% - Accent4 22 2" xfId="3602" xr:uid="{00000000-0005-0000-0000-00004F030000}"/>
    <cellStyle name="40% - Accent4 23" xfId="833" xr:uid="{00000000-0005-0000-0000-000050030000}"/>
    <cellStyle name="40% - Accent4 23 2" xfId="3603" xr:uid="{00000000-0005-0000-0000-000051030000}"/>
    <cellStyle name="40% - Accent4 24" xfId="834" xr:uid="{00000000-0005-0000-0000-000052030000}"/>
    <cellStyle name="40% - Accent4 24 2" xfId="3604" xr:uid="{00000000-0005-0000-0000-000053030000}"/>
    <cellStyle name="40% - Accent4 25" xfId="835" xr:uid="{00000000-0005-0000-0000-000054030000}"/>
    <cellStyle name="40% - Accent4 25 2" xfId="3605" xr:uid="{00000000-0005-0000-0000-000055030000}"/>
    <cellStyle name="40% - Accent4 3" xfId="836" xr:uid="{00000000-0005-0000-0000-000056030000}"/>
    <cellStyle name="40% - Accent4 3 2" xfId="837" xr:uid="{00000000-0005-0000-0000-000057030000}"/>
    <cellStyle name="40% - Accent4 3 2 2" xfId="3607" xr:uid="{00000000-0005-0000-0000-000058030000}"/>
    <cellStyle name="40% - Accent4 3 3" xfId="3608" xr:uid="{00000000-0005-0000-0000-000059030000}"/>
    <cellStyle name="40% - Accent4 3 4" xfId="3606" xr:uid="{00000000-0005-0000-0000-00005A030000}"/>
    <cellStyle name="40% - Accent4 4" xfId="838" xr:uid="{00000000-0005-0000-0000-00005B030000}"/>
    <cellStyle name="40% - Accent4 4 2" xfId="839" xr:uid="{00000000-0005-0000-0000-00005C030000}"/>
    <cellStyle name="40% - Accent4 4 2 2" xfId="3610" xr:uid="{00000000-0005-0000-0000-00005D030000}"/>
    <cellStyle name="40% - Accent4 4 3" xfId="3611" xr:uid="{00000000-0005-0000-0000-00005E030000}"/>
    <cellStyle name="40% - Accent4 4 4" xfId="3609" xr:uid="{00000000-0005-0000-0000-00005F030000}"/>
    <cellStyle name="40% - Accent4 5" xfId="840" xr:uid="{00000000-0005-0000-0000-000060030000}"/>
    <cellStyle name="40% - Accent4 5 2" xfId="841" xr:uid="{00000000-0005-0000-0000-000061030000}"/>
    <cellStyle name="40% - Accent4 5 2 2" xfId="3613" xr:uid="{00000000-0005-0000-0000-000062030000}"/>
    <cellStyle name="40% - Accent4 5 3" xfId="3614" xr:uid="{00000000-0005-0000-0000-000063030000}"/>
    <cellStyle name="40% - Accent4 5 4" xfId="3612" xr:uid="{00000000-0005-0000-0000-000064030000}"/>
    <cellStyle name="40% - Accent4 6" xfId="842" xr:uid="{00000000-0005-0000-0000-000065030000}"/>
    <cellStyle name="40% - Accent4 6 2" xfId="843" xr:uid="{00000000-0005-0000-0000-000066030000}"/>
    <cellStyle name="40% - Accent4 6 2 2" xfId="3616" xr:uid="{00000000-0005-0000-0000-000067030000}"/>
    <cellStyle name="40% - Accent4 6 3" xfId="3617" xr:uid="{00000000-0005-0000-0000-000068030000}"/>
    <cellStyle name="40% - Accent4 6 4" xfId="3615" xr:uid="{00000000-0005-0000-0000-000069030000}"/>
    <cellStyle name="40% - Accent4 7" xfId="844" xr:uid="{00000000-0005-0000-0000-00006A030000}"/>
    <cellStyle name="40% - Accent4 7 2" xfId="845" xr:uid="{00000000-0005-0000-0000-00006B030000}"/>
    <cellStyle name="40% - Accent4 7 2 2" xfId="3619" xr:uid="{00000000-0005-0000-0000-00006C030000}"/>
    <cellStyle name="40% - Accent4 7 3" xfId="3620" xr:uid="{00000000-0005-0000-0000-00006D030000}"/>
    <cellStyle name="40% - Accent4 7 4" xfId="3618" xr:uid="{00000000-0005-0000-0000-00006E030000}"/>
    <cellStyle name="40% - Accent4 8" xfId="846" xr:uid="{00000000-0005-0000-0000-00006F030000}"/>
    <cellStyle name="40% - Accent4 8 2" xfId="847" xr:uid="{00000000-0005-0000-0000-000070030000}"/>
    <cellStyle name="40% - Accent4 8 2 2" xfId="3622" xr:uid="{00000000-0005-0000-0000-000071030000}"/>
    <cellStyle name="40% - Accent4 8 3" xfId="3623" xr:uid="{00000000-0005-0000-0000-000072030000}"/>
    <cellStyle name="40% - Accent4 8 4" xfId="3621" xr:uid="{00000000-0005-0000-0000-000073030000}"/>
    <cellStyle name="40% - Accent4 9" xfId="848" xr:uid="{00000000-0005-0000-0000-000074030000}"/>
    <cellStyle name="40% - Accent4 9 2" xfId="849" xr:uid="{00000000-0005-0000-0000-000075030000}"/>
    <cellStyle name="40% - Accent4 9 2 2" xfId="3624" xr:uid="{00000000-0005-0000-0000-000076030000}"/>
    <cellStyle name="40% - Accent4 9 3" xfId="3625" xr:uid="{00000000-0005-0000-0000-000077030000}"/>
    <cellStyle name="40% - Accent5 10" xfId="850" xr:uid="{00000000-0005-0000-0000-000078030000}"/>
    <cellStyle name="40% - Accent5 10 2" xfId="851" xr:uid="{00000000-0005-0000-0000-000079030000}"/>
    <cellStyle name="40% - Accent5 10 2 2" xfId="3626" xr:uid="{00000000-0005-0000-0000-00007A030000}"/>
    <cellStyle name="40% - Accent5 10 3" xfId="3627" xr:uid="{00000000-0005-0000-0000-00007B030000}"/>
    <cellStyle name="40% - Accent5 11" xfId="852" xr:uid="{00000000-0005-0000-0000-00007C030000}"/>
    <cellStyle name="40% - Accent5 11 2" xfId="853" xr:uid="{00000000-0005-0000-0000-00007D030000}"/>
    <cellStyle name="40% - Accent5 11 2 2" xfId="3628" xr:uid="{00000000-0005-0000-0000-00007E030000}"/>
    <cellStyle name="40% - Accent5 11 3" xfId="3629" xr:uid="{00000000-0005-0000-0000-00007F030000}"/>
    <cellStyle name="40% - Accent5 12" xfId="854" xr:uid="{00000000-0005-0000-0000-000080030000}"/>
    <cellStyle name="40% - Accent5 12 2" xfId="855" xr:uid="{00000000-0005-0000-0000-000081030000}"/>
    <cellStyle name="40% - Accent5 12 2 2" xfId="3630" xr:uid="{00000000-0005-0000-0000-000082030000}"/>
    <cellStyle name="40% - Accent5 12 3" xfId="3631" xr:uid="{00000000-0005-0000-0000-000083030000}"/>
    <cellStyle name="40% - Accent5 13" xfId="856" xr:uid="{00000000-0005-0000-0000-000084030000}"/>
    <cellStyle name="40% - Accent5 13 2" xfId="857" xr:uid="{00000000-0005-0000-0000-000085030000}"/>
    <cellStyle name="40% - Accent5 13 2 2" xfId="3632" xr:uid="{00000000-0005-0000-0000-000086030000}"/>
    <cellStyle name="40% - Accent5 13 3" xfId="3633" xr:uid="{00000000-0005-0000-0000-000087030000}"/>
    <cellStyle name="40% - Accent5 14" xfId="858" xr:uid="{00000000-0005-0000-0000-000088030000}"/>
    <cellStyle name="40% - Accent5 14 2" xfId="859" xr:uid="{00000000-0005-0000-0000-000089030000}"/>
    <cellStyle name="40% - Accent5 14 2 2" xfId="3634" xr:uid="{00000000-0005-0000-0000-00008A030000}"/>
    <cellStyle name="40% - Accent5 14 3" xfId="3635" xr:uid="{00000000-0005-0000-0000-00008B030000}"/>
    <cellStyle name="40% - Accent5 15" xfId="860" xr:uid="{00000000-0005-0000-0000-00008C030000}"/>
    <cellStyle name="40% - Accent5 15 2" xfId="861" xr:uid="{00000000-0005-0000-0000-00008D030000}"/>
    <cellStyle name="40% - Accent5 15 2 2" xfId="3636" xr:uid="{00000000-0005-0000-0000-00008E030000}"/>
    <cellStyle name="40% - Accent5 15 3" xfId="3637" xr:uid="{00000000-0005-0000-0000-00008F030000}"/>
    <cellStyle name="40% - Accent5 16" xfId="862" xr:uid="{00000000-0005-0000-0000-000090030000}"/>
    <cellStyle name="40% - Accent5 16 2" xfId="863" xr:uid="{00000000-0005-0000-0000-000091030000}"/>
    <cellStyle name="40% - Accent5 16 2 2" xfId="3638" xr:uid="{00000000-0005-0000-0000-000092030000}"/>
    <cellStyle name="40% - Accent5 16 3" xfId="3639" xr:uid="{00000000-0005-0000-0000-000093030000}"/>
    <cellStyle name="40% - Accent5 17" xfId="864" xr:uid="{00000000-0005-0000-0000-000094030000}"/>
    <cellStyle name="40% - Accent5 17 2" xfId="865" xr:uid="{00000000-0005-0000-0000-000095030000}"/>
    <cellStyle name="40% - Accent5 17 2 2" xfId="3640" xr:uid="{00000000-0005-0000-0000-000096030000}"/>
    <cellStyle name="40% - Accent5 17 3" xfId="3641" xr:uid="{00000000-0005-0000-0000-000097030000}"/>
    <cellStyle name="40% - Accent5 18" xfId="866" xr:uid="{00000000-0005-0000-0000-000098030000}"/>
    <cellStyle name="40% - Accent5 18 2" xfId="867" xr:uid="{00000000-0005-0000-0000-000099030000}"/>
    <cellStyle name="40% - Accent5 18 2 2" xfId="3642" xr:uid="{00000000-0005-0000-0000-00009A030000}"/>
    <cellStyle name="40% - Accent5 18 3" xfId="3643" xr:uid="{00000000-0005-0000-0000-00009B030000}"/>
    <cellStyle name="40% - Accent5 19" xfId="868" xr:uid="{00000000-0005-0000-0000-00009C030000}"/>
    <cellStyle name="40% - Accent5 19 2" xfId="3644" xr:uid="{00000000-0005-0000-0000-00009D030000}"/>
    <cellStyle name="40% - Accent5 2" xfId="113" xr:uid="{00000000-0005-0000-0000-00009E030000}"/>
    <cellStyle name="40% - Accent5 2 2" xfId="870" xr:uid="{00000000-0005-0000-0000-00009F030000}"/>
    <cellStyle name="40% - Accent5 2 2 2" xfId="3645" xr:uid="{00000000-0005-0000-0000-0000A0030000}"/>
    <cellStyle name="40% - Accent5 2 3" xfId="869" xr:uid="{00000000-0005-0000-0000-0000A1030000}"/>
    <cellStyle name="40% - Accent5 20" xfId="871" xr:uid="{00000000-0005-0000-0000-0000A2030000}"/>
    <cellStyle name="40% - Accent5 20 2" xfId="3646" xr:uid="{00000000-0005-0000-0000-0000A3030000}"/>
    <cellStyle name="40% - Accent5 21" xfId="872" xr:uid="{00000000-0005-0000-0000-0000A4030000}"/>
    <cellStyle name="40% - Accent5 21 2" xfId="3647" xr:uid="{00000000-0005-0000-0000-0000A5030000}"/>
    <cellStyle name="40% - Accent5 22" xfId="873" xr:uid="{00000000-0005-0000-0000-0000A6030000}"/>
    <cellStyle name="40% - Accent5 22 2" xfId="3648" xr:uid="{00000000-0005-0000-0000-0000A7030000}"/>
    <cellStyle name="40% - Accent5 23" xfId="874" xr:uid="{00000000-0005-0000-0000-0000A8030000}"/>
    <cellStyle name="40% - Accent5 23 2" xfId="3649" xr:uid="{00000000-0005-0000-0000-0000A9030000}"/>
    <cellStyle name="40% - Accent5 24" xfId="875" xr:uid="{00000000-0005-0000-0000-0000AA030000}"/>
    <cellStyle name="40% - Accent5 24 2" xfId="3650" xr:uid="{00000000-0005-0000-0000-0000AB030000}"/>
    <cellStyle name="40% - Accent5 25" xfId="876" xr:uid="{00000000-0005-0000-0000-0000AC030000}"/>
    <cellStyle name="40% - Accent5 25 2" xfId="3651" xr:uid="{00000000-0005-0000-0000-0000AD030000}"/>
    <cellStyle name="40% - Accent5 3" xfId="877" xr:uid="{00000000-0005-0000-0000-0000AE030000}"/>
    <cellStyle name="40% - Accent5 3 2" xfId="878" xr:uid="{00000000-0005-0000-0000-0000AF030000}"/>
    <cellStyle name="40% - Accent5 3 2 2" xfId="3653" xr:uid="{00000000-0005-0000-0000-0000B0030000}"/>
    <cellStyle name="40% - Accent5 3 3" xfId="3654" xr:uid="{00000000-0005-0000-0000-0000B1030000}"/>
    <cellStyle name="40% - Accent5 3 4" xfId="3652" xr:uid="{00000000-0005-0000-0000-0000B2030000}"/>
    <cellStyle name="40% - Accent5 4" xfId="879" xr:uid="{00000000-0005-0000-0000-0000B3030000}"/>
    <cellStyle name="40% - Accent5 4 2" xfId="880" xr:uid="{00000000-0005-0000-0000-0000B4030000}"/>
    <cellStyle name="40% - Accent5 4 2 2" xfId="3656" xr:uid="{00000000-0005-0000-0000-0000B5030000}"/>
    <cellStyle name="40% - Accent5 4 3" xfId="3657" xr:uid="{00000000-0005-0000-0000-0000B6030000}"/>
    <cellStyle name="40% - Accent5 4 4" xfId="3655" xr:uid="{00000000-0005-0000-0000-0000B7030000}"/>
    <cellStyle name="40% - Accent5 5" xfId="881" xr:uid="{00000000-0005-0000-0000-0000B8030000}"/>
    <cellStyle name="40% - Accent5 5 2" xfId="882" xr:uid="{00000000-0005-0000-0000-0000B9030000}"/>
    <cellStyle name="40% - Accent5 5 2 2" xfId="3659" xr:uid="{00000000-0005-0000-0000-0000BA030000}"/>
    <cellStyle name="40% - Accent5 5 3" xfId="3660" xr:uid="{00000000-0005-0000-0000-0000BB030000}"/>
    <cellStyle name="40% - Accent5 5 4" xfId="3658" xr:uid="{00000000-0005-0000-0000-0000BC030000}"/>
    <cellStyle name="40% - Accent5 6" xfId="883" xr:uid="{00000000-0005-0000-0000-0000BD030000}"/>
    <cellStyle name="40% - Accent5 6 2" xfId="884" xr:uid="{00000000-0005-0000-0000-0000BE030000}"/>
    <cellStyle name="40% - Accent5 6 2 2" xfId="3662" xr:uid="{00000000-0005-0000-0000-0000BF030000}"/>
    <cellStyle name="40% - Accent5 6 3" xfId="3663" xr:uid="{00000000-0005-0000-0000-0000C0030000}"/>
    <cellStyle name="40% - Accent5 6 4" xfId="3661" xr:uid="{00000000-0005-0000-0000-0000C1030000}"/>
    <cellStyle name="40% - Accent5 7" xfId="885" xr:uid="{00000000-0005-0000-0000-0000C2030000}"/>
    <cellStyle name="40% - Accent5 7 2" xfId="886" xr:uid="{00000000-0005-0000-0000-0000C3030000}"/>
    <cellStyle name="40% - Accent5 7 2 2" xfId="3665" xr:uid="{00000000-0005-0000-0000-0000C4030000}"/>
    <cellStyle name="40% - Accent5 7 3" xfId="3666" xr:uid="{00000000-0005-0000-0000-0000C5030000}"/>
    <cellStyle name="40% - Accent5 7 4" xfId="3664" xr:uid="{00000000-0005-0000-0000-0000C6030000}"/>
    <cellStyle name="40% - Accent5 8" xfId="887" xr:uid="{00000000-0005-0000-0000-0000C7030000}"/>
    <cellStyle name="40% - Accent5 8 2" xfId="888" xr:uid="{00000000-0005-0000-0000-0000C8030000}"/>
    <cellStyle name="40% - Accent5 8 2 2" xfId="3668" xr:uid="{00000000-0005-0000-0000-0000C9030000}"/>
    <cellStyle name="40% - Accent5 8 3" xfId="3669" xr:uid="{00000000-0005-0000-0000-0000CA030000}"/>
    <cellStyle name="40% - Accent5 8 4" xfId="3667" xr:uid="{00000000-0005-0000-0000-0000CB030000}"/>
    <cellStyle name="40% - Accent5 9" xfId="889" xr:uid="{00000000-0005-0000-0000-0000CC030000}"/>
    <cellStyle name="40% - Accent5 9 2" xfId="890" xr:uid="{00000000-0005-0000-0000-0000CD030000}"/>
    <cellStyle name="40% - Accent5 9 2 2" xfId="3670" xr:uid="{00000000-0005-0000-0000-0000CE030000}"/>
    <cellStyle name="40% - Accent5 9 3" xfId="3671" xr:uid="{00000000-0005-0000-0000-0000CF030000}"/>
    <cellStyle name="40% - Accent6 10" xfId="891" xr:uid="{00000000-0005-0000-0000-0000D0030000}"/>
    <cellStyle name="40% - Accent6 10 2" xfId="892" xr:uid="{00000000-0005-0000-0000-0000D1030000}"/>
    <cellStyle name="40% - Accent6 10 2 2" xfId="3672" xr:uid="{00000000-0005-0000-0000-0000D2030000}"/>
    <cellStyle name="40% - Accent6 10 3" xfId="3673" xr:uid="{00000000-0005-0000-0000-0000D3030000}"/>
    <cellStyle name="40% - Accent6 11" xfId="893" xr:uid="{00000000-0005-0000-0000-0000D4030000}"/>
    <cellStyle name="40% - Accent6 11 2" xfId="894" xr:uid="{00000000-0005-0000-0000-0000D5030000}"/>
    <cellStyle name="40% - Accent6 11 2 2" xfId="3674" xr:uid="{00000000-0005-0000-0000-0000D6030000}"/>
    <cellStyle name="40% - Accent6 11 3" xfId="3675" xr:uid="{00000000-0005-0000-0000-0000D7030000}"/>
    <cellStyle name="40% - Accent6 12" xfId="895" xr:uid="{00000000-0005-0000-0000-0000D8030000}"/>
    <cellStyle name="40% - Accent6 12 2" xfId="896" xr:uid="{00000000-0005-0000-0000-0000D9030000}"/>
    <cellStyle name="40% - Accent6 12 2 2" xfId="3676" xr:uid="{00000000-0005-0000-0000-0000DA030000}"/>
    <cellStyle name="40% - Accent6 12 3" xfId="3677" xr:uid="{00000000-0005-0000-0000-0000DB030000}"/>
    <cellStyle name="40% - Accent6 13" xfId="897" xr:uid="{00000000-0005-0000-0000-0000DC030000}"/>
    <cellStyle name="40% - Accent6 13 2" xfId="898" xr:uid="{00000000-0005-0000-0000-0000DD030000}"/>
    <cellStyle name="40% - Accent6 13 2 2" xfId="3678" xr:uid="{00000000-0005-0000-0000-0000DE030000}"/>
    <cellStyle name="40% - Accent6 13 3" xfId="3679" xr:uid="{00000000-0005-0000-0000-0000DF030000}"/>
    <cellStyle name="40% - Accent6 14" xfId="899" xr:uid="{00000000-0005-0000-0000-0000E0030000}"/>
    <cellStyle name="40% - Accent6 14 2" xfId="900" xr:uid="{00000000-0005-0000-0000-0000E1030000}"/>
    <cellStyle name="40% - Accent6 14 2 2" xfId="3680" xr:uid="{00000000-0005-0000-0000-0000E2030000}"/>
    <cellStyle name="40% - Accent6 14 3" xfId="3681" xr:uid="{00000000-0005-0000-0000-0000E3030000}"/>
    <cellStyle name="40% - Accent6 15" xfId="901" xr:uid="{00000000-0005-0000-0000-0000E4030000}"/>
    <cellStyle name="40% - Accent6 15 2" xfId="902" xr:uid="{00000000-0005-0000-0000-0000E5030000}"/>
    <cellStyle name="40% - Accent6 15 2 2" xfId="3682" xr:uid="{00000000-0005-0000-0000-0000E6030000}"/>
    <cellStyle name="40% - Accent6 15 3" xfId="3683" xr:uid="{00000000-0005-0000-0000-0000E7030000}"/>
    <cellStyle name="40% - Accent6 16" xfId="903" xr:uid="{00000000-0005-0000-0000-0000E8030000}"/>
    <cellStyle name="40% - Accent6 16 2" xfId="904" xr:uid="{00000000-0005-0000-0000-0000E9030000}"/>
    <cellStyle name="40% - Accent6 16 2 2" xfId="3684" xr:uid="{00000000-0005-0000-0000-0000EA030000}"/>
    <cellStyle name="40% - Accent6 16 3" xfId="3685" xr:uid="{00000000-0005-0000-0000-0000EB030000}"/>
    <cellStyle name="40% - Accent6 17" xfId="905" xr:uid="{00000000-0005-0000-0000-0000EC030000}"/>
    <cellStyle name="40% - Accent6 17 2" xfId="906" xr:uid="{00000000-0005-0000-0000-0000ED030000}"/>
    <cellStyle name="40% - Accent6 17 2 2" xfId="3686" xr:uid="{00000000-0005-0000-0000-0000EE030000}"/>
    <cellStyle name="40% - Accent6 17 3" xfId="3687" xr:uid="{00000000-0005-0000-0000-0000EF030000}"/>
    <cellStyle name="40% - Accent6 18" xfId="907" xr:uid="{00000000-0005-0000-0000-0000F0030000}"/>
    <cellStyle name="40% - Accent6 18 2" xfId="908" xr:uid="{00000000-0005-0000-0000-0000F1030000}"/>
    <cellStyle name="40% - Accent6 18 2 2" xfId="3688" xr:uid="{00000000-0005-0000-0000-0000F2030000}"/>
    <cellStyle name="40% - Accent6 18 3" xfId="3689" xr:uid="{00000000-0005-0000-0000-0000F3030000}"/>
    <cellStyle name="40% - Accent6 19" xfId="909" xr:uid="{00000000-0005-0000-0000-0000F4030000}"/>
    <cellStyle name="40% - Accent6 19 2" xfId="3690" xr:uid="{00000000-0005-0000-0000-0000F5030000}"/>
    <cellStyle name="40% - Accent6 2" xfId="114" xr:uid="{00000000-0005-0000-0000-0000F6030000}"/>
    <cellStyle name="40% - Accent6 2 2" xfId="911" xr:uid="{00000000-0005-0000-0000-0000F7030000}"/>
    <cellStyle name="40% - Accent6 2 2 2" xfId="3691" xr:uid="{00000000-0005-0000-0000-0000F8030000}"/>
    <cellStyle name="40% - Accent6 2 3" xfId="910" xr:uid="{00000000-0005-0000-0000-0000F9030000}"/>
    <cellStyle name="40% - Accent6 20" xfId="912" xr:uid="{00000000-0005-0000-0000-0000FA030000}"/>
    <cellStyle name="40% - Accent6 20 2" xfId="3692" xr:uid="{00000000-0005-0000-0000-0000FB030000}"/>
    <cellStyle name="40% - Accent6 21" xfId="913" xr:uid="{00000000-0005-0000-0000-0000FC030000}"/>
    <cellStyle name="40% - Accent6 21 2" xfId="3693" xr:uid="{00000000-0005-0000-0000-0000FD030000}"/>
    <cellStyle name="40% - Accent6 22" xfId="914" xr:uid="{00000000-0005-0000-0000-0000FE030000}"/>
    <cellStyle name="40% - Accent6 22 2" xfId="3694" xr:uid="{00000000-0005-0000-0000-0000FF030000}"/>
    <cellStyle name="40% - Accent6 23" xfId="915" xr:uid="{00000000-0005-0000-0000-000000040000}"/>
    <cellStyle name="40% - Accent6 23 2" xfId="3695" xr:uid="{00000000-0005-0000-0000-000001040000}"/>
    <cellStyle name="40% - Accent6 24" xfId="916" xr:uid="{00000000-0005-0000-0000-000002040000}"/>
    <cellStyle name="40% - Accent6 24 2" xfId="3696" xr:uid="{00000000-0005-0000-0000-000003040000}"/>
    <cellStyle name="40% - Accent6 25" xfId="917" xr:uid="{00000000-0005-0000-0000-000004040000}"/>
    <cellStyle name="40% - Accent6 25 2" xfId="3697" xr:uid="{00000000-0005-0000-0000-000005040000}"/>
    <cellStyle name="40% - Accent6 3" xfId="918" xr:uid="{00000000-0005-0000-0000-000006040000}"/>
    <cellStyle name="40% - Accent6 3 2" xfId="919" xr:uid="{00000000-0005-0000-0000-000007040000}"/>
    <cellStyle name="40% - Accent6 3 2 2" xfId="3699" xr:uid="{00000000-0005-0000-0000-000008040000}"/>
    <cellStyle name="40% - Accent6 3 3" xfId="3700" xr:uid="{00000000-0005-0000-0000-000009040000}"/>
    <cellStyle name="40% - Accent6 3 4" xfId="3698" xr:uid="{00000000-0005-0000-0000-00000A040000}"/>
    <cellStyle name="40% - Accent6 4" xfId="920" xr:uid="{00000000-0005-0000-0000-00000B040000}"/>
    <cellStyle name="40% - Accent6 4 2" xfId="921" xr:uid="{00000000-0005-0000-0000-00000C040000}"/>
    <cellStyle name="40% - Accent6 4 2 2" xfId="3702" xr:uid="{00000000-0005-0000-0000-00000D040000}"/>
    <cellStyle name="40% - Accent6 4 3" xfId="3703" xr:uid="{00000000-0005-0000-0000-00000E040000}"/>
    <cellStyle name="40% - Accent6 4 4" xfId="3701" xr:uid="{00000000-0005-0000-0000-00000F040000}"/>
    <cellStyle name="40% - Accent6 5" xfId="922" xr:uid="{00000000-0005-0000-0000-000010040000}"/>
    <cellStyle name="40% - Accent6 5 2" xfId="923" xr:uid="{00000000-0005-0000-0000-000011040000}"/>
    <cellStyle name="40% - Accent6 5 2 2" xfId="3705" xr:uid="{00000000-0005-0000-0000-000012040000}"/>
    <cellStyle name="40% - Accent6 5 3" xfId="3706" xr:uid="{00000000-0005-0000-0000-000013040000}"/>
    <cellStyle name="40% - Accent6 5 4" xfId="3704" xr:uid="{00000000-0005-0000-0000-000014040000}"/>
    <cellStyle name="40% - Accent6 6" xfId="924" xr:uid="{00000000-0005-0000-0000-000015040000}"/>
    <cellStyle name="40% - Accent6 6 2" xfId="925" xr:uid="{00000000-0005-0000-0000-000016040000}"/>
    <cellStyle name="40% - Accent6 6 2 2" xfId="3708" xr:uid="{00000000-0005-0000-0000-000017040000}"/>
    <cellStyle name="40% - Accent6 6 3" xfId="3709" xr:uid="{00000000-0005-0000-0000-000018040000}"/>
    <cellStyle name="40% - Accent6 6 4" xfId="3707" xr:uid="{00000000-0005-0000-0000-000019040000}"/>
    <cellStyle name="40% - Accent6 7" xfId="926" xr:uid="{00000000-0005-0000-0000-00001A040000}"/>
    <cellStyle name="40% - Accent6 7 2" xfId="927" xr:uid="{00000000-0005-0000-0000-00001B040000}"/>
    <cellStyle name="40% - Accent6 7 2 2" xfId="3711" xr:uid="{00000000-0005-0000-0000-00001C040000}"/>
    <cellStyle name="40% - Accent6 7 3" xfId="3712" xr:uid="{00000000-0005-0000-0000-00001D040000}"/>
    <cellStyle name="40% - Accent6 7 4" xfId="3710" xr:uid="{00000000-0005-0000-0000-00001E040000}"/>
    <cellStyle name="40% - Accent6 8" xfId="928" xr:uid="{00000000-0005-0000-0000-00001F040000}"/>
    <cellStyle name="40% - Accent6 8 2" xfId="929" xr:uid="{00000000-0005-0000-0000-000020040000}"/>
    <cellStyle name="40% - Accent6 8 2 2" xfId="3714" xr:uid="{00000000-0005-0000-0000-000021040000}"/>
    <cellStyle name="40% - Accent6 8 3" xfId="3715" xr:uid="{00000000-0005-0000-0000-000022040000}"/>
    <cellStyle name="40% - Accent6 8 4" xfId="3713" xr:uid="{00000000-0005-0000-0000-000023040000}"/>
    <cellStyle name="40% - Accent6 9" xfId="930" xr:uid="{00000000-0005-0000-0000-000024040000}"/>
    <cellStyle name="40% - Accent6 9 2" xfId="931" xr:uid="{00000000-0005-0000-0000-000025040000}"/>
    <cellStyle name="40% - Accent6 9 2 2" xfId="3716" xr:uid="{00000000-0005-0000-0000-000026040000}"/>
    <cellStyle name="40% - Accent6 9 3" xfId="3717" xr:uid="{00000000-0005-0000-0000-000027040000}"/>
    <cellStyle name="40% - 着色 4" xfId="79" xr:uid="{00000000-0005-0000-0000-000028040000}"/>
    <cellStyle name="40% - 着色 4 2" xfId="235" xr:uid="{00000000-0005-0000-0000-000029040000}"/>
    <cellStyle name="40% - 着色 5" xfId="84" xr:uid="{00000000-0005-0000-0000-00002A040000}"/>
    <cellStyle name="40% - 着色 5 2" xfId="239" xr:uid="{00000000-0005-0000-0000-00002B040000}"/>
    <cellStyle name="60% - Accent1 10" xfId="932" xr:uid="{00000000-0005-0000-0000-00002C040000}"/>
    <cellStyle name="60% - Accent1 10 2" xfId="933" xr:uid="{00000000-0005-0000-0000-00002D040000}"/>
    <cellStyle name="60% - Accent1 11" xfId="934" xr:uid="{00000000-0005-0000-0000-00002E040000}"/>
    <cellStyle name="60% - Accent1 11 2" xfId="935" xr:uid="{00000000-0005-0000-0000-00002F040000}"/>
    <cellStyle name="60% - Accent1 12" xfId="936" xr:uid="{00000000-0005-0000-0000-000030040000}"/>
    <cellStyle name="60% - Accent1 12 2" xfId="937" xr:uid="{00000000-0005-0000-0000-000031040000}"/>
    <cellStyle name="60% - Accent1 13" xfId="938" xr:uid="{00000000-0005-0000-0000-000032040000}"/>
    <cellStyle name="60% - Accent1 13 2" xfId="939" xr:uid="{00000000-0005-0000-0000-000033040000}"/>
    <cellStyle name="60% - Accent1 14" xfId="940" xr:uid="{00000000-0005-0000-0000-000034040000}"/>
    <cellStyle name="60% - Accent1 14 2" xfId="941" xr:uid="{00000000-0005-0000-0000-000035040000}"/>
    <cellStyle name="60% - Accent1 15" xfId="942" xr:uid="{00000000-0005-0000-0000-000036040000}"/>
    <cellStyle name="60% - Accent1 15 2" xfId="943" xr:uid="{00000000-0005-0000-0000-000037040000}"/>
    <cellStyle name="60% - Accent1 16" xfId="944" xr:uid="{00000000-0005-0000-0000-000038040000}"/>
    <cellStyle name="60% - Accent1 16 2" xfId="945" xr:uid="{00000000-0005-0000-0000-000039040000}"/>
    <cellStyle name="60% - Accent1 17" xfId="946" xr:uid="{00000000-0005-0000-0000-00003A040000}"/>
    <cellStyle name="60% - Accent1 17 2" xfId="947" xr:uid="{00000000-0005-0000-0000-00003B040000}"/>
    <cellStyle name="60% - Accent1 18" xfId="948" xr:uid="{00000000-0005-0000-0000-00003C040000}"/>
    <cellStyle name="60% - Accent1 18 2" xfId="949" xr:uid="{00000000-0005-0000-0000-00003D040000}"/>
    <cellStyle name="60% - Accent1 19" xfId="950" xr:uid="{00000000-0005-0000-0000-00003E040000}"/>
    <cellStyle name="60% - Accent1 2" xfId="115" xr:uid="{00000000-0005-0000-0000-00003F040000}"/>
    <cellStyle name="60% - Accent1 2 2" xfId="952" xr:uid="{00000000-0005-0000-0000-000040040000}"/>
    <cellStyle name="60% - Accent1 2 3" xfId="951" xr:uid="{00000000-0005-0000-0000-000041040000}"/>
    <cellStyle name="60% - Accent1 20" xfId="953" xr:uid="{00000000-0005-0000-0000-000042040000}"/>
    <cellStyle name="60% - Accent1 21" xfId="954" xr:uid="{00000000-0005-0000-0000-000043040000}"/>
    <cellStyle name="60% - Accent1 22" xfId="955" xr:uid="{00000000-0005-0000-0000-000044040000}"/>
    <cellStyle name="60% - Accent1 23" xfId="956" xr:uid="{00000000-0005-0000-0000-000045040000}"/>
    <cellStyle name="60% - Accent1 24" xfId="957" xr:uid="{00000000-0005-0000-0000-000046040000}"/>
    <cellStyle name="60% - Accent1 25" xfId="958" xr:uid="{00000000-0005-0000-0000-000047040000}"/>
    <cellStyle name="60% - Accent1 3" xfId="959" xr:uid="{00000000-0005-0000-0000-000048040000}"/>
    <cellStyle name="60% - Accent1 3 2" xfId="960" xr:uid="{00000000-0005-0000-0000-000049040000}"/>
    <cellStyle name="60% - Accent1 3 3" xfId="3718" xr:uid="{00000000-0005-0000-0000-00004A040000}"/>
    <cellStyle name="60% - Accent1 4" xfId="961" xr:uid="{00000000-0005-0000-0000-00004B040000}"/>
    <cellStyle name="60% - Accent1 4 2" xfId="962" xr:uid="{00000000-0005-0000-0000-00004C040000}"/>
    <cellStyle name="60% - Accent1 4 3" xfId="3719" xr:uid="{00000000-0005-0000-0000-00004D040000}"/>
    <cellStyle name="60% - Accent1 5" xfId="963" xr:uid="{00000000-0005-0000-0000-00004E040000}"/>
    <cellStyle name="60% - Accent1 5 2" xfId="964" xr:uid="{00000000-0005-0000-0000-00004F040000}"/>
    <cellStyle name="60% - Accent1 5 3" xfId="3720" xr:uid="{00000000-0005-0000-0000-000050040000}"/>
    <cellStyle name="60% - Accent1 6" xfId="965" xr:uid="{00000000-0005-0000-0000-000051040000}"/>
    <cellStyle name="60% - Accent1 6 2" xfId="966" xr:uid="{00000000-0005-0000-0000-000052040000}"/>
    <cellStyle name="60% - Accent1 6 3" xfId="3721" xr:uid="{00000000-0005-0000-0000-000053040000}"/>
    <cellStyle name="60% - Accent1 7" xfId="967" xr:uid="{00000000-0005-0000-0000-000054040000}"/>
    <cellStyle name="60% - Accent1 7 2" xfId="968" xr:uid="{00000000-0005-0000-0000-000055040000}"/>
    <cellStyle name="60% - Accent1 7 3" xfId="3722" xr:uid="{00000000-0005-0000-0000-000056040000}"/>
    <cellStyle name="60% - Accent1 8" xfId="969" xr:uid="{00000000-0005-0000-0000-000057040000}"/>
    <cellStyle name="60% - Accent1 8 2" xfId="970" xr:uid="{00000000-0005-0000-0000-000058040000}"/>
    <cellStyle name="60% - Accent1 8 3" xfId="3723" xr:uid="{00000000-0005-0000-0000-000059040000}"/>
    <cellStyle name="60% - Accent1 9" xfId="971" xr:uid="{00000000-0005-0000-0000-00005A040000}"/>
    <cellStyle name="60% - Accent1 9 2" xfId="972" xr:uid="{00000000-0005-0000-0000-00005B040000}"/>
    <cellStyle name="60% - Accent2 10" xfId="973" xr:uid="{00000000-0005-0000-0000-00005C040000}"/>
    <cellStyle name="60% - Accent2 10 2" xfId="974" xr:uid="{00000000-0005-0000-0000-00005D040000}"/>
    <cellStyle name="60% - Accent2 11" xfId="975" xr:uid="{00000000-0005-0000-0000-00005E040000}"/>
    <cellStyle name="60% - Accent2 11 2" xfId="976" xr:uid="{00000000-0005-0000-0000-00005F040000}"/>
    <cellStyle name="60% - Accent2 12" xfId="977" xr:uid="{00000000-0005-0000-0000-000060040000}"/>
    <cellStyle name="60% - Accent2 12 2" xfId="978" xr:uid="{00000000-0005-0000-0000-000061040000}"/>
    <cellStyle name="60% - Accent2 13" xfId="979" xr:uid="{00000000-0005-0000-0000-000062040000}"/>
    <cellStyle name="60% - Accent2 13 2" xfId="980" xr:uid="{00000000-0005-0000-0000-000063040000}"/>
    <cellStyle name="60% - Accent2 14" xfId="981" xr:uid="{00000000-0005-0000-0000-000064040000}"/>
    <cellStyle name="60% - Accent2 14 2" xfId="982" xr:uid="{00000000-0005-0000-0000-000065040000}"/>
    <cellStyle name="60% - Accent2 15" xfId="983" xr:uid="{00000000-0005-0000-0000-000066040000}"/>
    <cellStyle name="60% - Accent2 15 2" xfId="984" xr:uid="{00000000-0005-0000-0000-000067040000}"/>
    <cellStyle name="60% - Accent2 16" xfId="985" xr:uid="{00000000-0005-0000-0000-000068040000}"/>
    <cellStyle name="60% - Accent2 16 2" xfId="986" xr:uid="{00000000-0005-0000-0000-000069040000}"/>
    <cellStyle name="60% - Accent2 17" xfId="987" xr:uid="{00000000-0005-0000-0000-00006A040000}"/>
    <cellStyle name="60% - Accent2 17 2" xfId="988" xr:uid="{00000000-0005-0000-0000-00006B040000}"/>
    <cellStyle name="60% - Accent2 18" xfId="989" xr:uid="{00000000-0005-0000-0000-00006C040000}"/>
    <cellStyle name="60% - Accent2 18 2" xfId="990" xr:uid="{00000000-0005-0000-0000-00006D040000}"/>
    <cellStyle name="60% - Accent2 19" xfId="991" xr:uid="{00000000-0005-0000-0000-00006E040000}"/>
    <cellStyle name="60% - Accent2 2" xfId="116" xr:uid="{00000000-0005-0000-0000-00006F040000}"/>
    <cellStyle name="60% - Accent2 2 2" xfId="993" xr:uid="{00000000-0005-0000-0000-000070040000}"/>
    <cellStyle name="60% - Accent2 2 3" xfId="992" xr:uid="{00000000-0005-0000-0000-000071040000}"/>
    <cellStyle name="60% - Accent2 20" xfId="994" xr:uid="{00000000-0005-0000-0000-000072040000}"/>
    <cellStyle name="60% - Accent2 21" xfId="995" xr:uid="{00000000-0005-0000-0000-000073040000}"/>
    <cellStyle name="60% - Accent2 22" xfId="996" xr:uid="{00000000-0005-0000-0000-000074040000}"/>
    <cellStyle name="60% - Accent2 23" xfId="997" xr:uid="{00000000-0005-0000-0000-000075040000}"/>
    <cellStyle name="60% - Accent2 24" xfId="998" xr:uid="{00000000-0005-0000-0000-000076040000}"/>
    <cellStyle name="60% - Accent2 25" xfId="999" xr:uid="{00000000-0005-0000-0000-000077040000}"/>
    <cellStyle name="60% - Accent2 3" xfId="1000" xr:uid="{00000000-0005-0000-0000-000078040000}"/>
    <cellStyle name="60% - Accent2 3 2" xfId="1001" xr:uid="{00000000-0005-0000-0000-000079040000}"/>
    <cellStyle name="60% - Accent2 3 3" xfId="3724" xr:uid="{00000000-0005-0000-0000-00007A040000}"/>
    <cellStyle name="60% - Accent2 4" xfId="1002" xr:uid="{00000000-0005-0000-0000-00007B040000}"/>
    <cellStyle name="60% - Accent2 4 2" xfId="1003" xr:uid="{00000000-0005-0000-0000-00007C040000}"/>
    <cellStyle name="60% - Accent2 4 3" xfId="3725" xr:uid="{00000000-0005-0000-0000-00007D040000}"/>
    <cellStyle name="60% - Accent2 5" xfId="1004" xr:uid="{00000000-0005-0000-0000-00007E040000}"/>
    <cellStyle name="60% - Accent2 5 2" xfId="1005" xr:uid="{00000000-0005-0000-0000-00007F040000}"/>
    <cellStyle name="60% - Accent2 5 3" xfId="3726" xr:uid="{00000000-0005-0000-0000-000080040000}"/>
    <cellStyle name="60% - Accent2 6" xfId="1006" xr:uid="{00000000-0005-0000-0000-000081040000}"/>
    <cellStyle name="60% - Accent2 6 2" xfId="1007" xr:uid="{00000000-0005-0000-0000-000082040000}"/>
    <cellStyle name="60% - Accent2 6 3" xfId="3727" xr:uid="{00000000-0005-0000-0000-000083040000}"/>
    <cellStyle name="60% - Accent2 7" xfId="1008" xr:uid="{00000000-0005-0000-0000-000084040000}"/>
    <cellStyle name="60% - Accent2 7 2" xfId="1009" xr:uid="{00000000-0005-0000-0000-000085040000}"/>
    <cellStyle name="60% - Accent2 7 3" xfId="3728" xr:uid="{00000000-0005-0000-0000-000086040000}"/>
    <cellStyle name="60% - Accent2 8" xfId="1010" xr:uid="{00000000-0005-0000-0000-000087040000}"/>
    <cellStyle name="60% - Accent2 8 2" xfId="1011" xr:uid="{00000000-0005-0000-0000-000088040000}"/>
    <cellStyle name="60% - Accent2 8 3" xfId="3729" xr:uid="{00000000-0005-0000-0000-000089040000}"/>
    <cellStyle name="60% - Accent2 9" xfId="1012" xr:uid="{00000000-0005-0000-0000-00008A040000}"/>
    <cellStyle name="60% - Accent2 9 2" xfId="1013" xr:uid="{00000000-0005-0000-0000-00008B040000}"/>
    <cellStyle name="60% - Accent3 10" xfId="1014" xr:uid="{00000000-0005-0000-0000-00008C040000}"/>
    <cellStyle name="60% - Accent3 10 2" xfId="1015" xr:uid="{00000000-0005-0000-0000-00008D040000}"/>
    <cellStyle name="60% - Accent3 11" xfId="1016" xr:uid="{00000000-0005-0000-0000-00008E040000}"/>
    <cellStyle name="60% - Accent3 11 2" xfId="1017" xr:uid="{00000000-0005-0000-0000-00008F040000}"/>
    <cellStyle name="60% - Accent3 12" xfId="1018" xr:uid="{00000000-0005-0000-0000-000090040000}"/>
    <cellStyle name="60% - Accent3 12 2" xfId="1019" xr:uid="{00000000-0005-0000-0000-000091040000}"/>
    <cellStyle name="60% - Accent3 13" xfId="1020" xr:uid="{00000000-0005-0000-0000-000092040000}"/>
    <cellStyle name="60% - Accent3 13 2" xfId="1021" xr:uid="{00000000-0005-0000-0000-000093040000}"/>
    <cellStyle name="60% - Accent3 14" xfId="1022" xr:uid="{00000000-0005-0000-0000-000094040000}"/>
    <cellStyle name="60% - Accent3 14 2" xfId="1023" xr:uid="{00000000-0005-0000-0000-000095040000}"/>
    <cellStyle name="60% - Accent3 15" xfId="1024" xr:uid="{00000000-0005-0000-0000-000096040000}"/>
    <cellStyle name="60% - Accent3 15 2" xfId="1025" xr:uid="{00000000-0005-0000-0000-000097040000}"/>
    <cellStyle name="60% - Accent3 16" xfId="1026" xr:uid="{00000000-0005-0000-0000-000098040000}"/>
    <cellStyle name="60% - Accent3 16 2" xfId="1027" xr:uid="{00000000-0005-0000-0000-000099040000}"/>
    <cellStyle name="60% - Accent3 17" xfId="1028" xr:uid="{00000000-0005-0000-0000-00009A040000}"/>
    <cellStyle name="60% - Accent3 17 2" xfId="1029" xr:uid="{00000000-0005-0000-0000-00009B040000}"/>
    <cellStyle name="60% - Accent3 18" xfId="1030" xr:uid="{00000000-0005-0000-0000-00009C040000}"/>
    <cellStyle name="60% - Accent3 18 2" xfId="1031" xr:uid="{00000000-0005-0000-0000-00009D040000}"/>
    <cellStyle name="60% - Accent3 19" xfId="1032" xr:uid="{00000000-0005-0000-0000-00009E040000}"/>
    <cellStyle name="60% - Accent3 2" xfId="117" xr:uid="{00000000-0005-0000-0000-00009F040000}"/>
    <cellStyle name="60% - Accent3 2 2" xfId="1034" xr:uid="{00000000-0005-0000-0000-0000A0040000}"/>
    <cellStyle name="60% - Accent3 2 3" xfId="1033" xr:uid="{00000000-0005-0000-0000-0000A1040000}"/>
    <cellStyle name="60% - Accent3 20" xfId="1035" xr:uid="{00000000-0005-0000-0000-0000A2040000}"/>
    <cellStyle name="60% - Accent3 21" xfId="1036" xr:uid="{00000000-0005-0000-0000-0000A3040000}"/>
    <cellStyle name="60% - Accent3 22" xfId="1037" xr:uid="{00000000-0005-0000-0000-0000A4040000}"/>
    <cellStyle name="60% - Accent3 23" xfId="1038" xr:uid="{00000000-0005-0000-0000-0000A5040000}"/>
    <cellStyle name="60% - Accent3 24" xfId="1039" xr:uid="{00000000-0005-0000-0000-0000A6040000}"/>
    <cellStyle name="60% - Accent3 25" xfId="1040" xr:uid="{00000000-0005-0000-0000-0000A7040000}"/>
    <cellStyle name="60% - Accent3 3" xfId="1041" xr:uid="{00000000-0005-0000-0000-0000A8040000}"/>
    <cellStyle name="60% - Accent3 3 2" xfId="1042" xr:uid="{00000000-0005-0000-0000-0000A9040000}"/>
    <cellStyle name="60% - Accent3 3 3" xfId="3730" xr:uid="{00000000-0005-0000-0000-0000AA040000}"/>
    <cellStyle name="60% - Accent3 4" xfId="1043" xr:uid="{00000000-0005-0000-0000-0000AB040000}"/>
    <cellStyle name="60% - Accent3 4 2" xfId="1044" xr:uid="{00000000-0005-0000-0000-0000AC040000}"/>
    <cellStyle name="60% - Accent3 4 3" xfId="3731" xr:uid="{00000000-0005-0000-0000-0000AD040000}"/>
    <cellStyle name="60% - Accent3 5" xfId="1045" xr:uid="{00000000-0005-0000-0000-0000AE040000}"/>
    <cellStyle name="60% - Accent3 5 2" xfId="1046" xr:uid="{00000000-0005-0000-0000-0000AF040000}"/>
    <cellStyle name="60% - Accent3 5 3" xfId="3732" xr:uid="{00000000-0005-0000-0000-0000B0040000}"/>
    <cellStyle name="60% - Accent3 6" xfId="1047" xr:uid="{00000000-0005-0000-0000-0000B1040000}"/>
    <cellStyle name="60% - Accent3 6 2" xfId="1048" xr:uid="{00000000-0005-0000-0000-0000B2040000}"/>
    <cellStyle name="60% - Accent3 6 3" xfId="3733" xr:uid="{00000000-0005-0000-0000-0000B3040000}"/>
    <cellStyle name="60% - Accent3 7" xfId="1049" xr:uid="{00000000-0005-0000-0000-0000B4040000}"/>
    <cellStyle name="60% - Accent3 7 2" xfId="1050" xr:uid="{00000000-0005-0000-0000-0000B5040000}"/>
    <cellStyle name="60% - Accent3 7 3" xfId="3734" xr:uid="{00000000-0005-0000-0000-0000B6040000}"/>
    <cellStyle name="60% - Accent3 8" xfId="1051" xr:uid="{00000000-0005-0000-0000-0000B7040000}"/>
    <cellStyle name="60% - Accent3 8 2" xfId="1052" xr:uid="{00000000-0005-0000-0000-0000B8040000}"/>
    <cellStyle name="60% - Accent3 8 3" xfId="3735" xr:uid="{00000000-0005-0000-0000-0000B9040000}"/>
    <cellStyle name="60% - Accent3 9" xfId="1053" xr:uid="{00000000-0005-0000-0000-0000BA040000}"/>
    <cellStyle name="60% - Accent3 9 2" xfId="1054" xr:uid="{00000000-0005-0000-0000-0000BB040000}"/>
    <cellStyle name="60% - Accent4 10" xfId="1055" xr:uid="{00000000-0005-0000-0000-0000BC040000}"/>
    <cellStyle name="60% - Accent4 10 2" xfId="1056" xr:uid="{00000000-0005-0000-0000-0000BD040000}"/>
    <cellStyle name="60% - Accent4 11" xfId="1057" xr:uid="{00000000-0005-0000-0000-0000BE040000}"/>
    <cellStyle name="60% - Accent4 11 2" xfId="1058" xr:uid="{00000000-0005-0000-0000-0000BF040000}"/>
    <cellStyle name="60% - Accent4 12" xfId="1059" xr:uid="{00000000-0005-0000-0000-0000C0040000}"/>
    <cellStyle name="60% - Accent4 12 2" xfId="1060" xr:uid="{00000000-0005-0000-0000-0000C1040000}"/>
    <cellStyle name="60% - Accent4 13" xfId="1061" xr:uid="{00000000-0005-0000-0000-0000C2040000}"/>
    <cellStyle name="60% - Accent4 13 2" xfId="1062" xr:uid="{00000000-0005-0000-0000-0000C3040000}"/>
    <cellStyle name="60% - Accent4 14" xfId="1063" xr:uid="{00000000-0005-0000-0000-0000C4040000}"/>
    <cellStyle name="60% - Accent4 14 2" xfId="1064" xr:uid="{00000000-0005-0000-0000-0000C5040000}"/>
    <cellStyle name="60% - Accent4 15" xfId="1065" xr:uid="{00000000-0005-0000-0000-0000C6040000}"/>
    <cellStyle name="60% - Accent4 15 2" xfId="1066" xr:uid="{00000000-0005-0000-0000-0000C7040000}"/>
    <cellStyle name="60% - Accent4 16" xfId="1067" xr:uid="{00000000-0005-0000-0000-0000C8040000}"/>
    <cellStyle name="60% - Accent4 16 2" xfId="1068" xr:uid="{00000000-0005-0000-0000-0000C9040000}"/>
    <cellStyle name="60% - Accent4 17" xfId="1069" xr:uid="{00000000-0005-0000-0000-0000CA040000}"/>
    <cellStyle name="60% - Accent4 17 2" xfId="1070" xr:uid="{00000000-0005-0000-0000-0000CB040000}"/>
    <cellStyle name="60% - Accent4 18" xfId="1071" xr:uid="{00000000-0005-0000-0000-0000CC040000}"/>
    <cellStyle name="60% - Accent4 18 2" xfId="1072" xr:uid="{00000000-0005-0000-0000-0000CD040000}"/>
    <cellStyle name="60% - Accent4 19" xfId="1073" xr:uid="{00000000-0005-0000-0000-0000CE040000}"/>
    <cellStyle name="60% - Accent4 2" xfId="118" xr:uid="{00000000-0005-0000-0000-0000CF040000}"/>
    <cellStyle name="60% - Accent4 2 2" xfId="1075" xr:uid="{00000000-0005-0000-0000-0000D0040000}"/>
    <cellStyle name="60% - Accent4 2 3" xfId="1074" xr:uid="{00000000-0005-0000-0000-0000D1040000}"/>
    <cellStyle name="60% - Accent4 20" xfId="1076" xr:uid="{00000000-0005-0000-0000-0000D2040000}"/>
    <cellStyle name="60% - Accent4 21" xfId="1077" xr:uid="{00000000-0005-0000-0000-0000D3040000}"/>
    <cellStyle name="60% - Accent4 22" xfId="1078" xr:uid="{00000000-0005-0000-0000-0000D4040000}"/>
    <cellStyle name="60% - Accent4 23" xfId="1079" xr:uid="{00000000-0005-0000-0000-0000D5040000}"/>
    <cellStyle name="60% - Accent4 24" xfId="1080" xr:uid="{00000000-0005-0000-0000-0000D6040000}"/>
    <cellStyle name="60% - Accent4 25" xfId="1081" xr:uid="{00000000-0005-0000-0000-0000D7040000}"/>
    <cellStyle name="60% - Accent4 3" xfId="1082" xr:uid="{00000000-0005-0000-0000-0000D8040000}"/>
    <cellStyle name="60% - Accent4 3 2" xfId="1083" xr:uid="{00000000-0005-0000-0000-0000D9040000}"/>
    <cellStyle name="60% - Accent4 3 3" xfId="3736" xr:uid="{00000000-0005-0000-0000-0000DA040000}"/>
    <cellStyle name="60% - Accent4 4" xfId="1084" xr:uid="{00000000-0005-0000-0000-0000DB040000}"/>
    <cellStyle name="60% - Accent4 4 2" xfId="1085" xr:uid="{00000000-0005-0000-0000-0000DC040000}"/>
    <cellStyle name="60% - Accent4 4 3" xfId="3737" xr:uid="{00000000-0005-0000-0000-0000DD040000}"/>
    <cellStyle name="60% - Accent4 5" xfId="1086" xr:uid="{00000000-0005-0000-0000-0000DE040000}"/>
    <cellStyle name="60% - Accent4 5 2" xfId="1087" xr:uid="{00000000-0005-0000-0000-0000DF040000}"/>
    <cellStyle name="60% - Accent4 5 3" xfId="3738" xr:uid="{00000000-0005-0000-0000-0000E0040000}"/>
    <cellStyle name="60% - Accent4 6" xfId="1088" xr:uid="{00000000-0005-0000-0000-0000E1040000}"/>
    <cellStyle name="60% - Accent4 6 2" xfId="1089" xr:uid="{00000000-0005-0000-0000-0000E2040000}"/>
    <cellStyle name="60% - Accent4 6 3" xfId="3739" xr:uid="{00000000-0005-0000-0000-0000E3040000}"/>
    <cellStyle name="60% - Accent4 7" xfId="1090" xr:uid="{00000000-0005-0000-0000-0000E4040000}"/>
    <cellStyle name="60% - Accent4 7 2" xfId="1091" xr:uid="{00000000-0005-0000-0000-0000E5040000}"/>
    <cellStyle name="60% - Accent4 7 3" xfId="3740" xr:uid="{00000000-0005-0000-0000-0000E6040000}"/>
    <cellStyle name="60% - Accent4 8" xfId="1092" xr:uid="{00000000-0005-0000-0000-0000E7040000}"/>
    <cellStyle name="60% - Accent4 8 2" xfId="1093" xr:uid="{00000000-0005-0000-0000-0000E8040000}"/>
    <cellStyle name="60% - Accent4 8 3" xfId="3741" xr:uid="{00000000-0005-0000-0000-0000E9040000}"/>
    <cellStyle name="60% - Accent4 9" xfId="1094" xr:uid="{00000000-0005-0000-0000-0000EA040000}"/>
    <cellStyle name="60% - Accent4 9 2" xfId="1095" xr:uid="{00000000-0005-0000-0000-0000EB040000}"/>
    <cellStyle name="60% - Accent5 10" xfId="1096" xr:uid="{00000000-0005-0000-0000-0000EC040000}"/>
    <cellStyle name="60% - Accent5 10 2" xfId="1097" xr:uid="{00000000-0005-0000-0000-0000ED040000}"/>
    <cellStyle name="60% - Accent5 11" xfId="1098" xr:uid="{00000000-0005-0000-0000-0000EE040000}"/>
    <cellStyle name="60% - Accent5 11 2" xfId="1099" xr:uid="{00000000-0005-0000-0000-0000EF040000}"/>
    <cellStyle name="60% - Accent5 12" xfId="1100" xr:uid="{00000000-0005-0000-0000-0000F0040000}"/>
    <cellStyle name="60% - Accent5 12 2" xfId="1101" xr:uid="{00000000-0005-0000-0000-0000F1040000}"/>
    <cellStyle name="60% - Accent5 13" xfId="1102" xr:uid="{00000000-0005-0000-0000-0000F2040000}"/>
    <cellStyle name="60% - Accent5 13 2" xfId="1103" xr:uid="{00000000-0005-0000-0000-0000F3040000}"/>
    <cellStyle name="60% - Accent5 14" xfId="1104" xr:uid="{00000000-0005-0000-0000-0000F4040000}"/>
    <cellStyle name="60% - Accent5 14 2" xfId="1105" xr:uid="{00000000-0005-0000-0000-0000F5040000}"/>
    <cellStyle name="60% - Accent5 15" xfId="1106" xr:uid="{00000000-0005-0000-0000-0000F6040000}"/>
    <cellStyle name="60% - Accent5 15 2" xfId="1107" xr:uid="{00000000-0005-0000-0000-0000F7040000}"/>
    <cellStyle name="60% - Accent5 16" xfId="1108" xr:uid="{00000000-0005-0000-0000-0000F8040000}"/>
    <cellStyle name="60% - Accent5 16 2" xfId="1109" xr:uid="{00000000-0005-0000-0000-0000F9040000}"/>
    <cellStyle name="60% - Accent5 17" xfId="1110" xr:uid="{00000000-0005-0000-0000-0000FA040000}"/>
    <cellStyle name="60% - Accent5 17 2" xfId="1111" xr:uid="{00000000-0005-0000-0000-0000FB040000}"/>
    <cellStyle name="60% - Accent5 18" xfId="1112" xr:uid="{00000000-0005-0000-0000-0000FC040000}"/>
    <cellStyle name="60% - Accent5 18 2" xfId="1113" xr:uid="{00000000-0005-0000-0000-0000FD040000}"/>
    <cellStyle name="60% - Accent5 19" xfId="1114" xr:uid="{00000000-0005-0000-0000-0000FE040000}"/>
    <cellStyle name="60% - Accent5 2" xfId="119" xr:uid="{00000000-0005-0000-0000-0000FF040000}"/>
    <cellStyle name="60% - Accent5 2 2" xfId="205" xr:uid="{00000000-0005-0000-0000-000000050000}"/>
    <cellStyle name="60% - Accent5 2 2 2" xfId="1116" xr:uid="{00000000-0005-0000-0000-000001050000}"/>
    <cellStyle name="60% - Accent5 2 3" xfId="1115" xr:uid="{00000000-0005-0000-0000-000002050000}"/>
    <cellStyle name="60% - Accent5 20" xfId="1117" xr:uid="{00000000-0005-0000-0000-000003050000}"/>
    <cellStyle name="60% - Accent5 21" xfId="1118" xr:uid="{00000000-0005-0000-0000-000004050000}"/>
    <cellStyle name="60% - Accent5 22" xfId="1119" xr:uid="{00000000-0005-0000-0000-000005050000}"/>
    <cellStyle name="60% - Accent5 23" xfId="1120" xr:uid="{00000000-0005-0000-0000-000006050000}"/>
    <cellStyle name="60% - Accent5 24" xfId="1121" xr:uid="{00000000-0005-0000-0000-000007050000}"/>
    <cellStyle name="60% - Accent5 25" xfId="1122" xr:uid="{00000000-0005-0000-0000-000008050000}"/>
    <cellStyle name="60% - Accent5 3" xfId="1123" xr:uid="{00000000-0005-0000-0000-000009050000}"/>
    <cellStyle name="60% - Accent5 3 2" xfId="1124" xr:uid="{00000000-0005-0000-0000-00000A050000}"/>
    <cellStyle name="60% - Accent5 3 3" xfId="3742" xr:uid="{00000000-0005-0000-0000-00000B050000}"/>
    <cellStyle name="60% - Accent5 4" xfId="1125" xr:uid="{00000000-0005-0000-0000-00000C050000}"/>
    <cellStyle name="60% - Accent5 4 2" xfId="1126" xr:uid="{00000000-0005-0000-0000-00000D050000}"/>
    <cellStyle name="60% - Accent5 4 3" xfId="3743" xr:uid="{00000000-0005-0000-0000-00000E050000}"/>
    <cellStyle name="60% - Accent5 5" xfId="1127" xr:uid="{00000000-0005-0000-0000-00000F050000}"/>
    <cellStyle name="60% - Accent5 5 2" xfId="1128" xr:uid="{00000000-0005-0000-0000-000010050000}"/>
    <cellStyle name="60% - Accent5 5 3" xfId="3744" xr:uid="{00000000-0005-0000-0000-000011050000}"/>
    <cellStyle name="60% - Accent5 6" xfId="1129" xr:uid="{00000000-0005-0000-0000-000012050000}"/>
    <cellStyle name="60% - Accent5 6 2" xfId="1130" xr:uid="{00000000-0005-0000-0000-000013050000}"/>
    <cellStyle name="60% - Accent5 6 3" xfId="3745" xr:uid="{00000000-0005-0000-0000-000014050000}"/>
    <cellStyle name="60% - Accent5 7" xfId="1131" xr:uid="{00000000-0005-0000-0000-000015050000}"/>
    <cellStyle name="60% - Accent5 7 2" xfId="1132" xr:uid="{00000000-0005-0000-0000-000016050000}"/>
    <cellStyle name="60% - Accent5 7 3" xfId="3746" xr:uid="{00000000-0005-0000-0000-000017050000}"/>
    <cellStyle name="60% - Accent5 8" xfId="1133" xr:uid="{00000000-0005-0000-0000-000018050000}"/>
    <cellStyle name="60% - Accent5 8 2" xfId="1134" xr:uid="{00000000-0005-0000-0000-000019050000}"/>
    <cellStyle name="60% - Accent5 8 3" xfId="3747" xr:uid="{00000000-0005-0000-0000-00001A050000}"/>
    <cellStyle name="60% - Accent5 9" xfId="1135" xr:uid="{00000000-0005-0000-0000-00001B050000}"/>
    <cellStyle name="60% - Accent5 9 2" xfId="1136" xr:uid="{00000000-0005-0000-0000-00001C050000}"/>
    <cellStyle name="60% - Accent6 10" xfId="1137" xr:uid="{00000000-0005-0000-0000-00001D050000}"/>
    <cellStyle name="60% - Accent6 10 2" xfId="1138" xr:uid="{00000000-0005-0000-0000-00001E050000}"/>
    <cellStyle name="60% - Accent6 11" xfId="1139" xr:uid="{00000000-0005-0000-0000-00001F050000}"/>
    <cellStyle name="60% - Accent6 11 2" xfId="1140" xr:uid="{00000000-0005-0000-0000-000020050000}"/>
    <cellStyle name="60% - Accent6 12" xfId="1141" xr:uid="{00000000-0005-0000-0000-000021050000}"/>
    <cellStyle name="60% - Accent6 12 2" xfId="1142" xr:uid="{00000000-0005-0000-0000-000022050000}"/>
    <cellStyle name="60% - Accent6 13" xfId="1143" xr:uid="{00000000-0005-0000-0000-000023050000}"/>
    <cellStyle name="60% - Accent6 13 2" xfId="1144" xr:uid="{00000000-0005-0000-0000-000024050000}"/>
    <cellStyle name="60% - Accent6 14" xfId="1145" xr:uid="{00000000-0005-0000-0000-000025050000}"/>
    <cellStyle name="60% - Accent6 14 2" xfId="1146" xr:uid="{00000000-0005-0000-0000-000026050000}"/>
    <cellStyle name="60% - Accent6 15" xfId="1147" xr:uid="{00000000-0005-0000-0000-000027050000}"/>
    <cellStyle name="60% - Accent6 15 2" xfId="1148" xr:uid="{00000000-0005-0000-0000-000028050000}"/>
    <cellStyle name="60% - Accent6 16" xfId="1149" xr:uid="{00000000-0005-0000-0000-000029050000}"/>
    <cellStyle name="60% - Accent6 16 2" xfId="1150" xr:uid="{00000000-0005-0000-0000-00002A050000}"/>
    <cellStyle name="60% - Accent6 17" xfId="1151" xr:uid="{00000000-0005-0000-0000-00002B050000}"/>
    <cellStyle name="60% - Accent6 17 2" xfId="1152" xr:uid="{00000000-0005-0000-0000-00002C050000}"/>
    <cellStyle name="60% - Accent6 18" xfId="1153" xr:uid="{00000000-0005-0000-0000-00002D050000}"/>
    <cellStyle name="60% - Accent6 18 2" xfId="1154" xr:uid="{00000000-0005-0000-0000-00002E050000}"/>
    <cellStyle name="60% - Accent6 19" xfId="1155" xr:uid="{00000000-0005-0000-0000-00002F050000}"/>
    <cellStyle name="60% - Accent6 2" xfId="120" xr:uid="{00000000-0005-0000-0000-000030050000}"/>
    <cellStyle name="60% - Accent6 2 2" xfId="207" xr:uid="{00000000-0005-0000-0000-000031050000}"/>
    <cellStyle name="60% - Accent6 2 2 2" xfId="1157" xr:uid="{00000000-0005-0000-0000-000032050000}"/>
    <cellStyle name="60% - Accent6 2 3" xfId="1156" xr:uid="{00000000-0005-0000-0000-000033050000}"/>
    <cellStyle name="60% - Accent6 20" xfId="1158" xr:uid="{00000000-0005-0000-0000-000034050000}"/>
    <cellStyle name="60% - Accent6 21" xfId="1159" xr:uid="{00000000-0005-0000-0000-000035050000}"/>
    <cellStyle name="60% - Accent6 22" xfId="1160" xr:uid="{00000000-0005-0000-0000-000036050000}"/>
    <cellStyle name="60% - Accent6 23" xfId="1161" xr:uid="{00000000-0005-0000-0000-000037050000}"/>
    <cellStyle name="60% - Accent6 24" xfId="1162" xr:uid="{00000000-0005-0000-0000-000038050000}"/>
    <cellStyle name="60% - Accent6 25" xfId="1163" xr:uid="{00000000-0005-0000-0000-000039050000}"/>
    <cellStyle name="60% - Accent6 3" xfId="1164" xr:uid="{00000000-0005-0000-0000-00003A050000}"/>
    <cellStyle name="60% - Accent6 3 2" xfId="1165" xr:uid="{00000000-0005-0000-0000-00003B050000}"/>
    <cellStyle name="60% - Accent6 3 3" xfId="3748" xr:uid="{00000000-0005-0000-0000-00003C050000}"/>
    <cellStyle name="60% - Accent6 4" xfId="1166" xr:uid="{00000000-0005-0000-0000-00003D050000}"/>
    <cellStyle name="60% - Accent6 4 2" xfId="1167" xr:uid="{00000000-0005-0000-0000-00003E050000}"/>
    <cellStyle name="60% - Accent6 4 3" xfId="3749" xr:uid="{00000000-0005-0000-0000-00003F050000}"/>
    <cellStyle name="60% - Accent6 5" xfId="1168" xr:uid="{00000000-0005-0000-0000-000040050000}"/>
    <cellStyle name="60% - Accent6 5 2" xfId="1169" xr:uid="{00000000-0005-0000-0000-000041050000}"/>
    <cellStyle name="60% - Accent6 5 3" xfId="3750" xr:uid="{00000000-0005-0000-0000-000042050000}"/>
    <cellStyle name="60% - Accent6 6" xfId="1170" xr:uid="{00000000-0005-0000-0000-000043050000}"/>
    <cellStyle name="60% - Accent6 6 2" xfId="1171" xr:uid="{00000000-0005-0000-0000-000044050000}"/>
    <cellStyle name="60% - Accent6 6 3" xfId="3751" xr:uid="{00000000-0005-0000-0000-000045050000}"/>
    <cellStyle name="60% - Accent6 7" xfId="1172" xr:uid="{00000000-0005-0000-0000-000046050000}"/>
    <cellStyle name="60% - Accent6 7 2" xfId="1173" xr:uid="{00000000-0005-0000-0000-000047050000}"/>
    <cellStyle name="60% - Accent6 7 3" xfId="3752" xr:uid="{00000000-0005-0000-0000-000048050000}"/>
    <cellStyle name="60% - Accent6 8" xfId="1174" xr:uid="{00000000-0005-0000-0000-000049050000}"/>
    <cellStyle name="60% - Accent6 8 2" xfId="1175" xr:uid="{00000000-0005-0000-0000-00004A050000}"/>
    <cellStyle name="60% - Accent6 8 3" xfId="3753" xr:uid="{00000000-0005-0000-0000-00004B050000}"/>
    <cellStyle name="60% - Accent6 9" xfId="1176" xr:uid="{00000000-0005-0000-0000-00004C050000}"/>
    <cellStyle name="60% - Accent6 9 2" xfId="1177" xr:uid="{00000000-0005-0000-0000-00004D050000}"/>
    <cellStyle name="60% - 着色 2" xfId="85" xr:uid="{00000000-0005-0000-0000-00004E050000}"/>
    <cellStyle name="60% - 着色 2 2" xfId="240" xr:uid="{00000000-0005-0000-0000-00004F050000}"/>
    <cellStyle name="75" xfId="1178" xr:uid="{00000000-0005-0000-0000-000050050000}"/>
    <cellStyle name="75 2" xfId="3754" xr:uid="{00000000-0005-0000-0000-000051050000}"/>
    <cellStyle name="A" xfId="1179" xr:uid="{00000000-0005-0000-0000-000052050000}"/>
    <cellStyle name="abc" xfId="1180" xr:uid="{00000000-0005-0000-0000-000053050000}"/>
    <cellStyle name="Accent1 10" xfId="1181" xr:uid="{00000000-0005-0000-0000-000054050000}"/>
    <cellStyle name="Accent1 10 2" xfId="1182" xr:uid="{00000000-0005-0000-0000-000055050000}"/>
    <cellStyle name="Accent1 11" xfId="1183" xr:uid="{00000000-0005-0000-0000-000056050000}"/>
    <cellStyle name="Accent1 11 2" xfId="1184" xr:uid="{00000000-0005-0000-0000-000057050000}"/>
    <cellStyle name="Accent1 12" xfId="1185" xr:uid="{00000000-0005-0000-0000-000058050000}"/>
    <cellStyle name="Accent1 12 2" xfId="1186" xr:uid="{00000000-0005-0000-0000-000059050000}"/>
    <cellStyle name="Accent1 13" xfId="1187" xr:uid="{00000000-0005-0000-0000-00005A050000}"/>
    <cellStyle name="Accent1 13 2" xfId="1188" xr:uid="{00000000-0005-0000-0000-00005B050000}"/>
    <cellStyle name="Accent1 14" xfId="1189" xr:uid="{00000000-0005-0000-0000-00005C050000}"/>
    <cellStyle name="Accent1 14 2" xfId="1190" xr:uid="{00000000-0005-0000-0000-00005D050000}"/>
    <cellStyle name="Accent1 15" xfId="1191" xr:uid="{00000000-0005-0000-0000-00005E050000}"/>
    <cellStyle name="Accent1 15 2" xfId="1192" xr:uid="{00000000-0005-0000-0000-00005F050000}"/>
    <cellStyle name="Accent1 16" xfId="1193" xr:uid="{00000000-0005-0000-0000-000060050000}"/>
    <cellStyle name="Accent1 16 2" xfId="1194" xr:uid="{00000000-0005-0000-0000-000061050000}"/>
    <cellStyle name="Accent1 17" xfId="1195" xr:uid="{00000000-0005-0000-0000-000062050000}"/>
    <cellStyle name="Accent1 17 2" xfId="1196" xr:uid="{00000000-0005-0000-0000-000063050000}"/>
    <cellStyle name="Accent1 18" xfId="1197" xr:uid="{00000000-0005-0000-0000-000064050000}"/>
    <cellStyle name="Accent1 18 2" xfId="1198" xr:uid="{00000000-0005-0000-0000-000065050000}"/>
    <cellStyle name="Accent1 19" xfId="1199" xr:uid="{00000000-0005-0000-0000-000066050000}"/>
    <cellStyle name="Accent1 2" xfId="121" xr:uid="{00000000-0005-0000-0000-000067050000}"/>
    <cellStyle name="Accent1 2 2" xfId="1201" xr:uid="{00000000-0005-0000-0000-000068050000}"/>
    <cellStyle name="Accent1 2 3" xfId="1200" xr:uid="{00000000-0005-0000-0000-000069050000}"/>
    <cellStyle name="Accent1 20" xfId="1202" xr:uid="{00000000-0005-0000-0000-00006A050000}"/>
    <cellStyle name="Accent1 21" xfId="1203" xr:uid="{00000000-0005-0000-0000-00006B050000}"/>
    <cellStyle name="Accent1 22" xfId="1204" xr:uid="{00000000-0005-0000-0000-00006C050000}"/>
    <cellStyle name="Accent1 23" xfId="1205" xr:uid="{00000000-0005-0000-0000-00006D050000}"/>
    <cellStyle name="Accent1 24" xfId="1206" xr:uid="{00000000-0005-0000-0000-00006E050000}"/>
    <cellStyle name="Accent1 25" xfId="1207" xr:uid="{00000000-0005-0000-0000-00006F050000}"/>
    <cellStyle name="Accent1 3" xfId="1208" xr:uid="{00000000-0005-0000-0000-000070050000}"/>
    <cellStyle name="Accent1 3 2" xfId="1209" xr:uid="{00000000-0005-0000-0000-000071050000}"/>
    <cellStyle name="Accent1 3 3" xfId="3755" xr:uid="{00000000-0005-0000-0000-000072050000}"/>
    <cellStyle name="Accent1 4" xfId="1210" xr:uid="{00000000-0005-0000-0000-000073050000}"/>
    <cellStyle name="Accent1 4 2" xfId="1211" xr:uid="{00000000-0005-0000-0000-000074050000}"/>
    <cellStyle name="Accent1 4 3" xfId="3756" xr:uid="{00000000-0005-0000-0000-000075050000}"/>
    <cellStyle name="Accent1 5" xfId="1212" xr:uid="{00000000-0005-0000-0000-000076050000}"/>
    <cellStyle name="Accent1 5 2" xfId="1213" xr:uid="{00000000-0005-0000-0000-000077050000}"/>
    <cellStyle name="Accent1 5 3" xfId="3757" xr:uid="{00000000-0005-0000-0000-000078050000}"/>
    <cellStyle name="Accent1 6" xfId="1214" xr:uid="{00000000-0005-0000-0000-000079050000}"/>
    <cellStyle name="Accent1 6 2" xfId="1215" xr:uid="{00000000-0005-0000-0000-00007A050000}"/>
    <cellStyle name="Accent1 6 3" xfId="3758" xr:uid="{00000000-0005-0000-0000-00007B050000}"/>
    <cellStyle name="Accent1 7" xfId="1216" xr:uid="{00000000-0005-0000-0000-00007C050000}"/>
    <cellStyle name="Accent1 7 2" xfId="1217" xr:uid="{00000000-0005-0000-0000-00007D050000}"/>
    <cellStyle name="Accent1 7 3" xfId="3759" xr:uid="{00000000-0005-0000-0000-00007E050000}"/>
    <cellStyle name="Accent1 8" xfId="1218" xr:uid="{00000000-0005-0000-0000-00007F050000}"/>
    <cellStyle name="Accent1 8 2" xfId="1219" xr:uid="{00000000-0005-0000-0000-000080050000}"/>
    <cellStyle name="Accent1 8 3" xfId="3760" xr:uid="{00000000-0005-0000-0000-000081050000}"/>
    <cellStyle name="Accent1 9" xfId="1220" xr:uid="{00000000-0005-0000-0000-000082050000}"/>
    <cellStyle name="Accent1 9 2" xfId="1221" xr:uid="{00000000-0005-0000-0000-000083050000}"/>
    <cellStyle name="Accent2 10" xfId="1222" xr:uid="{00000000-0005-0000-0000-000084050000}"/>
    <cellStyle name="Accent2 10 2" xfId="1223" xr:uid="{00000000-0005-0000-0000-000085050000}"/>
    <cellStyle name="Accent2 11" xfId="1224" xr:uid="{00000000-0005-0000-0000-000086050000}"/>
    <cellStyle name="Accent2 11 2" xfId="1225" xr:uid="{00000000-0005-0000-0000-000087050000}"/>
    <cellStyle name="Accent2 12" xfId="1226" xr:uid="{00000000-0005-0000-0000-000088050000}"/>
    <cellStyle name="Accent2 12 2" xfId="1227" xr:uid="{00000000-0005-0000-0000-000089050000}"/>
    <cellStyle name="Accent2 13" xfId="1228" xr:uid="{00000000-0005-0000-0000-00008A050000}"/>
    <cellStyle name="Accent2 13 2" xfId="1229" xr:uid="{00000000-0005-0000-0000-00008B050000}"/>
    <cellStyle name="Accent2 14" xfId="1230" xr:uid="{00000000-0005-0000-0000-00008C050000}"/>
    <cellStyle name="Accent2 14 2" xfId="1231" xr:uid="{00000000-0005-0000-0000-00008D050000}"/>
    <cellStyle name="Accent2 15" xfId="1232" xr:uid="{00000000-0005-0000-0000-00008E050000}"/>
    <cellStyle name="Accent2 15 2" xfId="1233" xr:uid="{00000000-0005-0000-0000-00008F050000}"/>
    <cellStyle name="Accent2 16" xfId="1234" xr:uid="{00000000-0005-0000-0000-000090050000}"/>
    <cellStyle name="Accent2 16 2" xfId="1235" xr:uid="{00000000-0005-0000-0000-000091050000}"/>
    <cellStyle name="Accent2 17" xfId="1236" xr:uid="{00000000-0005-0000-0000-000092050000}"/>
    <cellStyle name="Accent2 17 2" xfId="1237" xr:uid="{00000000-0005-0000-0000-000093050000}"/>
    <cellStyle name="Accent2 18" xfId="1238" xr:uid="{00000000-0005-0000-0000-000094050000}"/>
    <cellStyle name="Accent2 18 2" xfId="1239" xr:uid="{00000000-0005-0000-0000-000095050000}"/>
    <cellStyle name="Accent2 19" xfId="1240" xr:uid="{00000000-0005-0000-0000-000096050000}"/>
    <cellStyle name="Accent2 2" xfId="122" xr:uid="{00000000-0005-0000-0000-000097050000}"/>
    <cellStyle name="Accent2 2 2" xfId="1242" xr:uid="{00000000-0005-0000-0000-000098050000}"/>
    <cellStyle name="Accent2 2 3" xfId="1241" xr:uid="{00000000-0005-0000-0000-000099050000}"/>
    <cellStyle name="Accent2 20" xfId="1243" xr:uid="{00000000-0005-0000-0000-00009A050000}"/>
    <cellStyle name="Accent2 21" xfId="1244" xr:uid="{00000000-0005-0000-0000-00009B050000}"/>
    <cellStyle name="Accent2 22" xfId="1245" xr:uid="{00000000-0005-0000-0000-00009C050000}"/>
    <cellStyle name="Accent2 23" xfId="1246" xr:uid="{00000000-0005-0000-0000-00009D050000}"/>
    <cellStyle name="Accent2 24" xfId="1247" xr:uid="{00000000-0005-0000-0000-00009E050000}"/>
    <cellStyle name="Accent2 25" xfId="1248" xr:uid="{00000000-0005-0000-0000-00009F050000}"/>
    <cellStyle name="Accent2 3" xfId="1249" xr:uid="{00000000-0005-0000-0000-0000A0050000}"/>
    <cellStyle name="Accent2 3 2" xfId="1250" xr:uid="{00000000-0005-0000-0000-0000A1050000}"/>
    <cellStyle name="Accent2 3 3" xfId="3761" xr:uid="{00000000-0005-0000-0000-0000A2050000}"/>
    <cellStyle name="Accent2 4" xfId="1251" xr:uid="{00000000-0005-0000-0000-0000A3050000}"/>
    <cellStyle name="Accent2 4 2" xfId="1252" xr:uid="{00000000-0005-0000-0000-0000A4050000}"/>
    <cellStyle name="Accent2 4 3" xfId="3762" xr:uid="{00000000-0005-0000-0000-0000A5050000}"/>
    <cellStyle name="Accent2 5" xfId="1253" xr:uid="{00000000-0005-0000-0000-0000A6050000}"/>
    <cellStyle name="Accent2 5 2" xfId="1254" xr:uid="{00000000-0005-0000-0000-0000A7050000}"/>
    <cellStyle name="Accent2 5 3" xfId="3763" xr:uid="{00000000-0005-0000-0000-0000A8050000}"/>
    <cellStyle name="Accent2 6" xfId="1255" xr:uid="{00000000-0005-0000-0000-0000A9050000}"/>
    <cellStyle name="Accent2 6 2" xfId="1256" xr:uid="{00000000-0005-0000-0000-0000AA050000}"/>
    <cellStyle name="Accent2 6 3" xfId="3764" xr:uid="{00000000-0005-0000-0000-0000AB050000}"/>
    <cellStyle name="Accent2 7" xfId="1257" xr:uid="{00000000-0005-0000-0000-0000AC050000}"/>
    <cellStyle name="Accent2 7 2" xfId="1258" xr:uid="{00000000-0005-0000-0000-0000AD050000}"/>
    <cellStyle name="Accent2 7 3" xfId="3765" xr:uid="{00000000-0005-0000-0000-0000AE050000}"/>
    <cellStyle name="Accent2 8" xfId="1259" xr:uid="{00000000-0005-0000-0000-0000AF050000}"/>
    <cellStyle name="Accent2 8 2" xfId="1260" xr:uid="{00000000-0005-0000-0000-0000B0050000}"/>
    <cellStyle name="Accent2 8 3" xfId="3766" xr:uid="{00000000-0005-0000-0000-0000B1050000}"/>
    <cellStyle name="Accent2 9" xfId="1261" xr:uid="{00000000-0005-0000-0000-0000B2050000}"/>
    <cellStyle name="Accent2 9 2" xfId="1262" xr:uid="{00000000-0005-0000-0000-0000B3050000}"/>
    <cellStyle name="Accent3 10" xfId="1263" xr:uid="{00000000-0005-0000-0000-0000B4050000}"/>
    <cellStyle name="Accent3 10 2" xfId="1264" xr:uid="{00000000-0005-0000-0000-0000B5050000}"/>
    <cellStyle name="Accent3 11" xfId="1265" xr:uid="{00000000-0005-0000-0000-0000B6050000}"/>
    <cellStyle name="Accent3 11 2" xfId="1266" xr:uid="{00000000-0005-0000-0000-0000B7050000}"/>
    <cellStyle name="Accent3 12" xfId="1267" xr:uid="{00000000-0005-0000-0000-0000B8050000}"/>
    <cellStyle name="Accent3 12 2" xfId="1268" xr:uid="{00000000-0005-0000-0000-0000B9050000}"/>
    <cellStyle name="Accent3 13" xfId="1269" xr:uid="{00000000-0005-0000-0000-0000BA050000}"/>
    <cellStyle name="Accent3 13 2" xfId="1270" xr:uid="{00000000-0005-0000-0000-0000BB050000}"/>
    <cellStyle name="Accent3 14" xfId="1271" xr:uid="{00000000-0005-0000-0000-0000BC050000}"/>
    <cellStyle name="Accent3 14 2" xfId="1272" xr:uid="{00000000-0005-0000-0000-0000BD050000}"/>
    <cellStyle name="Accent3 15" xfId="1273" xr:uid="{00000000-0005-0000-0000-0000BE050000}"/>
    <cellStyle name="Accent3 15 2" xfId="1274" xr:uid="{00000000-0005-0000-0000-0000BF050000}"/>
    <cellStyle name="Accent3 16" xfId="1275" xr:uid="{00000000-0005-0000-0000-0000C0050000}"/>
    <cellStyle name="Accent3 16 2" xfId="1276" xr:uid="{00000000-0005-0000-0000-0000C1050000}"/>
    <cellStyle name="Accent3 17" xfId="1277" xr:uid="{00000000-0005-0000-0000-0000C2050000}"/>
    <cellStyle name="Accent3 17 2" xfId="1278" xr:uid="{00000000-0005-0000-0000-0000C3050000}"/>
    <cellStyle name="Accent3 18" xfId="1279" xr:uid="{00000000-0005-0000-0000-0000C4050000}"/>
    <cellStyle name="Accent3 18 2" xfId="1280" xr:uid="{00000000-0005-0000-0000-0000C5050000}"/>
    <cellStyle name="Accent3 19" xfId="1281" xr:uid="{00000000-0005-0000-0000-0000C6050000}"/>
    <cellStyle name="Accent3 2" xfId="123" xr:uid="{00000000-0005-0000-0000-0000C7050000}"/>
    <cellStyle name="Accent3 2 2" xfId="1283" xr:uid="{00000000-0005-0000-0000-0000C8050000}"/>
    <cellStyle name="Accent3 2 3" xfId="1282" xr:uid="{00000000-0005-0000-0000-0000C9050000}"/>
    <cellStyle name="Accent3 20" xfId="1284" xr:uid="{00000000-0005-0000-0000-0000CA050000}"/>
    <cellStyle name="Accent3 21" xfId="1285" xr:uid="{00000000-0005-0000-0000-0000CB050000}"/>
    <cellStyle name="Accent3 22" xfId="1286" xr:uid="{00000000-0005-0000-0000-0000CC050000}"/>
    <cellStyle name="Accent3 23" xfId="1287" xr:uid="{00000000-0005-0000-0000-0000CD050000}"/>
    <cellStyle name="Accent3 24" xfId="1288" xr:uid="{00000000-0005-0000-0000-0000CE050000}"/>
    <cellStyle name="Accent3 25" xfId="1289" xr:uid="{00000000-0005-0000-0000-0000CF050000}"/>
    <cellStyle name="Accent3 3" xfId="1290" xr:uid="{00000000-0005-0000-0000-0000D0050000}"/>
    <cellStyle name="Accent3 3 2" xfId="1291" xr:uid="{00000000-0005-0000-0000-0000D1050000}"/>
    <cellStyle name="Accent3 3 3" xfId="3767" xr:uid="{00000000-0005-0000-0000-0000D2050000}"/>
    <cellStyle name="Accent3 4" xfId="1292" xr:uid="{00000000-0005-0000-0000-0000D3050000}"/>
    <cellStyle name="Accent3 4 2" xfId="1293" xr:uid="{00000000-0005-0000-0000-0000D4050000}"/>
    <cellStyle name="Accent3 4 3" xfId="3768" xr:uid="{00000000-0005-0000-0000-0000D5050000}"/>
    <cellStyle name="Accent3 5" xfId="1294" xr:uid="{00000000-0005-0000-0000-0000D6050000}"/>
    <cellStyle name="Accent3 5 2" xfId="1295" xr:uid="{00000000-0005-0000-0000-0000D7050000}"/>
    <cellStyle name="Accent3 5 3" xfId="3769" xr:uid="{00000000-0005-0000-0000-0000D8050000}"/>
    <cellStyle name="Accent3 6" xfId="1296" xr:uid="{00000000-0005-0000-0000-0000D9050000}"/>
    <cellStyle name="Accent3 6 2" xfId="1297" xr:uid="{00000000-0005-0000-0000-0000DA050000}"/>
    <cellStyle name="Accent3 6 3" xfId="3770" xr:uid="{00000000-0005-0000-0000-0000DB050000}"/>
    <cellStyle name="Accent3 7" xfId="1298" xr:uid="{00000000-0005-0000-0000-0000DC050000}"/>
    <cellStyle name="Accent3 7 2" xfId="1299" xr:uid="{00000000-0005-0000-0000-0000DD050000}"/>
    <cellStyle name="Accent3 7 3" xfId="3771" xr:uid="{00000000-0005-0000-0000-0000DE050000}"/>
    <cellStyle name="Accent3 8" xfId="1300" xr:uid="{00000000-0005-0000-0000-0000DF050000}"/>
    <cellStyle name="Accent3 8 2" xfId="1301" xr:uid="{00000000-0005-0000-0000-0000E0050000}"/>
    <cellStyle name="Accent3 8 3" xfId="3772" xr:uid="{00000000-0005-0000-0000-0000E1050000}"/>
    <cellStyle name="Accent3 9" xfId="1302" xr:uid="{00000000-0005-0000-0000-0000E2050000}"/>
    <cellStyle name="Accent3 9 2" xfId="1303" xr:uid="{00000000-0005-0000-0000-0000E3050000}"/>
    <cellStyle name="Accent4 10" xfId="1304" xr:uid="{00000000-0005-0000-0000-0000E4050000}"/>
    <cellStyle name="Accent4 10 2" xfId="1305" xr:uid="{00000000-0005-0000-0000-0000E5050000}"/>
    <cellStyle name="Accent4 11" xfId="1306" xr:uid="{00000000-0005-0000-0000-0000E6050000}"/>
    <cellStyle name="Accent4 11 2" xfId="1307" xr:uid="{00000000-0005-0000-0000-0000E7050000}"/>
    <cellStyle name="Accent4 12" xfId="1308" xr:uid="{00000000-0005-0000-0000-0000E8050000}"/>
    <cellStyle name="Accent4 12 2" xfId="1309" xr:uid="{00000000-0005-0000-0000-0000E9050000}"/>
    <cellStyle name="Accent4 13" xfId="1310" xr:uid="{00000000-0005-0000-0000-0000EA050000}"/>
    <cellStyle name="Accent4 13 2" xfId="1311" xr:uid="{00000000-0005-0000-0000-0000EB050000}"/>
    <cellStyle name="Accent4 14" xfId="1312" xr:uid="{00000000-0005-0000-0000-0000EC050000}"/>
    <cellStyle name="Accent4 14 2" xfId="1313" xr:uid="{00000000-0005-0000-0000-0000ED050000}"/>
    <cellStyle name="Accent4 15" xfId="1314" xr:uid="{00000000-0005-0000-0000-0000EE050000}"/>
    <cellStyle name="Accent4 15 2" xfId="1315" xr:uid="{00000000-0005-0000-0000-0000EF050000}"/>
    <cellStyle name="Accent4 16" xfId="1316" xr:uid="{00000000-0005-0000-0000-0000F0050000}"/>
    <cellStyle name="Accent4 16 2" xfId="1317" xr:uid="{00000000-0005-0000-0000-0000F1050000}"/>
    <cellStyle name="Accent4 17" xfId="1318" xr:uid="{00000000-0005-0000-0000-0000F2050000}"/>
    <cellStyle name="Accent4 17 2" xfId="1319" xr:uid="{00000000-0005-0000-0000-0000F3050000}"/>
    <cellStyle name="Accent4 18" xfId="1320" xr:uid="{00000000-0005-0000-0000-0000F4050000}"/>
    <cellStyle name="Accent4 18 2" xfId="1321" xr:uid="{00000000-0005-0000-0000-0000F5050000}"/>
    <cellStyle name="Accent4 19" xfId="1322" xr:uid="{00000000-0005-0000-0000-0000F6050000}"/>
    <cellStyle name="Accent4 2" xfId="124" xr:uid="{00000000-0005-0000-0000-0000F7050000}"/>
    <cellStyle name="Accent4 2 2" xfId="1324" xr:uid="{00000000-0005-0000-0000-0000F8050000}"/>
    <cellStyle name="Accent4 2 3" xfId="1323" xr:uid="{00000000-0005-0000-0000-0000F9050000}"/>
    <cellStyle name="Accent4 20" xfId="1325" xr:uid="{00000000-0005-0000-0000-0000FA050000}"/>
    <cellStyle name="Accent4 21" xfId="1326" xr:uid="{00000000-0005-0000-0000-0000FB050000}"/>
    <cellStyle name="Accent4 22" xfId="1327" xr:uid="{00000000-0005-0000-0000-0000FC050000}"/>
    <cellStyle name="Accent4 23" xfId="1328" xr:uid="{00000000-0005-0000-0000-0000FD050000}"/>
    <cellStyle name="Accent4 24" xfId="1329" xr:uid="{00000000-0005-0000-0000-0000FE050000}"/>
    <cellStyle name="Accent4 25" xfId="1330" xr:uid="{00000000-0005-0000-0000-0000FF050000}"/>
    <cellStyle name="Accent4 3" xfId="1331" xr:uid="{00000000-0005-0000-0000-000000060000}"/>
    <cellStyle name="Accent4 3 2" xfId="1332" xr:uid="{00000000-0005-0000-0000-000001060000}"/>
    <cellStyle name="Accent4 3 3" xfId="3773" xr:uid="{00000000-0005-0000-0000-000002060000}"/>
    <cellStyle name="Accent4 4" xfId="1333" xr:uid="{00000000-0005-0000-0000-000003060000}"/>
    <cellStyle name="Accent4 4 2" xfId="1334" xr:uid="{00000000-0005-0000-0000-000004060000}"/>
    <cellStyle name="Accent4 4 3" xfId="3774" xr:uid="{00000000-0005-0000-0000-000005060000}"/>
    <cellStyle name="Accent4 5" xfId="1335" xr:uid="{00000000-0005-0000-0000-000006060000}"/>
    <cellStyle name="Accent4 5 2" xfId="1336" xr:uid="{00000000-0005-0000-0000-000007060000}"/>
    <cellStyle name="Accent4 5 3" xfId="3775" xr:uid="{00000000-0005-0000-0000-000008060000}"/>
    <cellStyle name="Accent4 6" xfId="1337" xr:uid="{00000000-0005-0000-0000-000009060000}"/>
    <cellStyle name="Accent4 6 2" xfId="1338" xr:uid="{00000000-0005-0000-0000-00000A060000}"/>
    <cellStyle name="Accent4 6 3" xfId="3776" xr:uid="{00000000-0005-0000-0000-00000B060000}"/>
    <cellStyle name="Accent4 7" xfId="1339" xr:uid="{00000000-0005-0000-0000-00000C060000}"/>
    <cellStyle name="Accent4 7 2" xfId="1340" xr:uid="{00000000-0005-0000-0000-00000D060000}"/>
    <cellStyle name="Accent4 7 3" xfId="3777" xr:uid="{00000000-0005-0000-0000-00000E060000}"/>
    <cellStyle name="Accent4 8" xfId="1341" xr:uid="{00000000-0005-0000-0000-00000F060000}"/>
    <cellStyle name="Accent4 8 2" xfId="1342" xr:uid="{00000000-0005-0000-0000-000010060000}"/>
    <cellStyle name="Accent4 8 3" xfId="3778" xr:uid="{00000000-0005-0000-0000-000011060000}"/>
    <cellStyle name="Accent4 9" xfId="1343" xr:uid="{00000000-0005-0000-0000-000012060000}"/>
    <cellStyle name="Accent4 9 2" xfId="1344" xr:uid="{00000000-0005-0000-0000-000013060000}"/>
    <cellStyle name="Accent5 10" xfId="1345" xr:uid="{00000000-0005-0000-0000-000014060000}"/>
    <cellStyle name="Accent5 10 2" xfId="1346" xr:uid="{00000000-0005-0000-0000-000015060000}"/>
    <cellStyle name="Accent5 11" xfId="1347" xr:uid="{00000000-0005-0000-0000-000016060000}"/>
    <cellStyle name="Accent5 11 2" xfId="1348" xr:uid="{00000000-0005-0000-0000-000017060000}"/>
    <cellStyle name="Accent5 12" xfId="1349" xr:uid="{00000000-0005-0000-0000-000018060000}"/>
    <cellStyle name="Accent5 12 2" xfId="1350" xr:uid="{00000000-0005-0000-0000-000019060000}"/>
    <cellStyle name="Accent5 13" xfId="1351" xr:uid="{00000000-0005-0000-0000-00001A060000}"/>
    <cellStyle name="Accent5 13 2" xfId="1352" xr:uid="{00000000-0005-0000-0000-00001B060000}"/>
    <cellStyle name="Accent5 14" xfId="1353" xr:uid="{00000000-0005-0000-0000-00001C060000}"/>
    <cellStyle name="Accent5 14 2" xfId="1354" xr:uid="{00000000-0005-0000-0000-00001D060000}"/>
    <cellStyle name="Accent5 15" xfId="1355" xr:uid="{00000000-0005-0000-0000-00001E060000}"/>
    <cellStyle name="Accent5 15 2" xfId="1356" xr:uid="{00000000-0005-0000-0000-00001F060000}"/>
    <cellStyle name="Accent5 16" xfId="1357" xr:uid="{00000000-0005-0000-0000-000020060000}"/>
    <cellStyle name="Accent5 16 2" xfId="1358" xr:uid="{00000000-0005-0000-0000-000021060000}"/>
    <cellStyle name="Accent5 17" xfId="1359" xr:uid="{00000000-0005-0000-0000-000022060000}"/>
    <cellStyle name="Accent5 17 2" xfId="1360" xr:uid="{00000000-0005-0000-0000-000023060000}"/>
    <cellStyle name="Accent5 18" xfId="1361" xr:uid="{00000000-0005-0000-0000-000024060000}"/>
    <cellStyle name="Accent5 18 2" xfId="1362" xr:uid="{00000000-0005-0000-0000-000025060000}"/>
    <cellStyle name="Accent5 19" xfId="1363" xr:uid="{00000000-0005-0000-0000-000026060000}"/>
    <cellStyle name="Accent5 2" xfId="125" xr:uid="{00000000-0005-0000-0000-000027060000}"/>
    <cellStyle name="Accent5 2 2" xfId="1365" xr:uid="{00000000-0005-0000-0000-000028060000}"/>
    <cellStyle name="Accent5 2 3" xfId="1364" xr:uid="{00000000-0005-0000-0000-000029060000}"/>
    <cellStyle name="Accent5 20" xfId="1366" xr:uid="{00000000-0005-0000-0000-00002A060000}"/>
    <cellStyle name="Accent5 21" xfId="1367" xr:uid="{00000000-0005-0000-0000-00002B060000}"/>
    <cellStyle name="Accent5 22" xfId="1368" xr:uid="{00000000-0005-0000-0000-00002C060000}"/>
    <cellStyle name="Accent5 23" xfId="1369" xr:uid="{00000000-0005-0000-0000-00002D060000}"/>
    <cellStyle name="Accent5 24" xfId="1370" xr:uid="{00000000-0005-0000-0000-00002E060000}"/>
    <cellStyle name="Accent5 25" xfId="1371" xr:uid="{00000000-0005-0000-0000-00002F060000}"/>
    <cellStyle name="Accent5 3" xfId="1372" xr:uid="{00000000-0005-0000-0000-000030060000}"/>
    <cellStyle name="Accent5 3 2" xfId="1373" xr:uid="{00000000-0005-0000-0000-000031060000}"/>
    <cellStyle name="Accent5 3 3" xfId="3779" xr:uid="{00000000-0005-0000-0000-000032060000}"/>
    <cellStyle name="Accent5 4" xfId="1374" xr:uid="{00000000-0005-0000-0000-000033060000}"/>
    <cellStyle name="Accent5 4 2" xfId="1375" xr:uid="{00000000-0005-0000-0000-000034060000}"/>
    <cellStyle name="Accent5 4 3" xfId="3780" xr:uid="{00000000-0005-0000-0000-000035060000}"/>
    <cellStyle name="Accent5 5" xfId="1376" xr:uid="{00000000-0005-0000-0000-000036060000}"/>
    <cellStyle name="Accent5 5 2" xfId="1377" xr:uid="{00000000-0005-0000-0000-000037060000}"/>
    <cellStyle name="Accent5 5 3" xfId="3781" xr:uid="{00000000-0005-0000-0000-000038060000}"/>
    <cellStyle name="Accent5 6" xfId="1378" xr:uid="{00000000-0005-0000-0000-000039060000}"/>
    <cellStyle name="Accent5 6 2" xfId="1379" xr:uid="{00000000-0005-0000-0000-00003A060000}"/>
    <cellStyle name="Accent5 6 3" xfId="3782" xr:uid="{00000000-0005-0000-0000-00003B060000}"/>
    <cellStyle name="Accent5 7" xfId="1380" xr:uid="{00000000-0005-0000-0000-00003C060000}"/>
    <cellStyle name="Accent5 7 2" xfId="1381" xr:uid="{00000000-0005-0000-0000-00003D060000}"/>
    <cellStyle name="Accent5 7 3" xfId="3783" xr:uid="{00000000-0005-0000-0000-00003E060000}"/>
    <cellStyle name="Accent5 8" xfId="1382" xr:uid="{00000000-0005-0000-0000-00003F060000}"/>
    <cellStyle name="Accent5 8 2" xfId="1383" xr:uid="{00000000-0005-0000-0000-000040060000}"/>
    <cellStyle name="Accent5 8 3" xfId="3784" xr:uid="{00000000-0005-0000-0000-000041060000}"/>
    <cellStyle name="Accent5 9" xfId="1384" xr:uid="{00000000-0005-0000-0000-000042060000}"/>
    <cellStyle name="Accent5 9 2" xfId="1385" xr:uid="{00000000-0005-0000-0000-000043060000}"/>
    <cellStyle name="Accent6 10" xfId="1386" xr:uid="{00000000-0005-0000-0000-000044060000}"/>
    <cellStyle name="Accent6 10 2" xfId="1387" xr:uid="{00000000-0005-0000-0000-000045060000}"/>
    <cellStyle name="Accent6 11" xfId="1388" xr:uid="{00000000-0005-0000-0000-000046060000}"/>
    <cellStyle name="Accent6 11 2" xfId="1389" xr:uid="{00000000-0005-0000-0000-000047060000}"/>
    <cellStyle name="Accent6 12" xfId="1390" xr:uid="{00000000-0005-0000-0000-000048060000}"/>
    <cellStyle name="Accent6 12 2" xfId="1391" xr:uid="{00000000-0005-0000-0000-000049060000}"/>
    <cellStyle name="Accent6 13" xfId="1392" xr:uid="{00000000-0005-0000-0000-00004A060000}"/>
    <cellStyle name="Accent6 13 2" xfId="1393" xr:uid="{00000000-0005-0000-0000-00004B060000}"/>
    <cellStyle name="Accent6 14" xfId="1394" xr:uid="{00000000-0005-0000-0000-00004C060000}"/>
    <cellStyle name="Accent6 14 2" xfId="1395" xr:uid="{00000000-0005-0000-0000-00004D060000}"/>
    <cellStyle name="Accent6 15" xfId="1396" xr:uid="{00000000-0005-0000-0000-00004E060000}"/>
    <cellStyle name="Accent6 15 2" xfId="1397" xr:uid="{00000000-0005-0000-0000-00004F060000}"/>
    <cellStyle name="Accent6 16" xfId="1398" xr:uid="{00000000-0005-0000-0000-000050060000}"/>
    <cellStyle name="Accent6 16 2" xfId="1399" xr:uid="{00000000-0005-0000-0000-000051060000}"/>
    <cellStyle name="Accent6 17" xfId="1400" xr:uid="{00000000-0005-0000-0000-000052060000}"/>
    <cellStyle name="Accent6 17 2" xfId="1401" xr:uid="{00000000-0005-0000-0000-000053060000}"/>
    <cellStyle name="Accent6 18" xfId="1402" xr:uid="{00000000-0005-0000-0000-000054060000}"/>
    <cellStyle name="Accent6 18 2" xfId="1403" xr:uid="{00000000-0005-0000-0000-000055060000}"/>
    <cellStyle name="Accent6 19" xfId="1404" xr:uid="{00000000-0005-0000-0000-000056060000}"/>
    <cellStyle name="Accent6 2" xfId="126" xr:uid="{00000000-0005-0000-0000-000057060000}"/>
    <cellStyle name="Accent6 2 2" xfId="1406" xr:uid="{00000000-0005-0000-0000-000058060000}"/>
    <cellStyle name="Accent6 2 3" xfId="1405" xr:uid="{00000000-0005-0000-0000-000059060000}"/>
    <cellStyle name="Accent6 20" xfId="1407" xr:uid="{00000000-0005-0000-0000-00005A060000}"/>
    <cellStyle name="Accent6 21" xfId="1408" xr:uid="{00000000-0005-0000-0000-00005B060000}"/>
    <cellStyle name="Accent6 22" xfId="1409" xr:uid="{00000000-0005-0000-0000-00005C060000}"/>
    <cellStyle name="Accent6 23" xfId="1410" xr:uid="{00000000-0005-0000-0000-00005D060000}"/>
    <cellStyle name="Accent6 24" xfId="1411" xr:uid="{00000000-0005-0000-0000-00005E060000}"/>
    <cellStyle name="Accent6 25" xfId="1412" xr:uid="{00000000-0005-0000-0000-00005F060000}"/>
    <cellStyle name="Accent6 3" xfId="1413" xr:uid="{00000000-0005-0000-0000-000060060000}"/>
    <cellStyle name="Accent6 3 2" xfId="1414" xr:uid="{00000000-0005-0000-0000-000061060000}"/>
    <cellStyle name="Accent6 3 3" xfId="3785" xr:uid="{00000000-0005-0000-0000-000062060000}"/>
    <cellStyle name="Accent6 4" xfId="1415" xr:uid="{00000000-0005-0000-0000-000063060000}"/>
    <cellStyle name="Accent6 4 2" xfId="1416" xr:uid="{00000000-0005-0000-0000-000064060000}"/>
    <cellStyle name="Accent6 4 3" xfId="3786" xr:uid="{00000000-0005-0000-0000-000065060000}"/>
    <cellStyle name="Accent6 5" xfId="1417" xr:uid="{00000000-0005-0000-0000-000066060000}"/>
    <cellStyle name="Accent6 5 2" xfId="1418" xr:uid="{00000000-0005-0000-0000-000067060000}"/>
    <cellStyle name="Accent6 5 3" xfId="3787" xr:uid="{00000000-0005-0000-0000-000068060000}"/>
    <cellStyle name="Accent6 6" xfId="1419" xr:uid="{00000000-0005-0000-0000-000069060000}"/>
    <cellStyle name="Accent6 6 2" xfId="1420" xr:uid="{00000000-0005-0000-0000-00006A060000}"/>
    <cellStyle name="Accent6 6 3" xfId="3788" xr:uid="{00000000-0005-0000-0000-00006B060000}"/>
    <cellStyle name="Accent6 7" xfId="1421" xr:uid="{00000000-0005-0000-0000-00006C060000}"/>
    <cellStyle name="Accent6 7 2" xfId="1422" xr:uid="{00000000-0005-0000-0000-00006D060000}"/>
    <cellStyle name="Accent6 7 3" xfId="3789" xr:uid="{00000000-0005-0000-0000-00006E060000}"/>
    <cellStyle name="Accent6 8" xfId="1423" xr:uid="{00000000-0005-0000-0000-00006F060000}"/>
    <cellStyle name="Accent6 8 2" xfId="1424" xr:uid="{00000000-0005-0000-0000-000070060000}"/>
    <cellStyle name="Accent6 8 3" xfId="3790" xr:uid="{00000000-0005-0000-0000-000071060000}"/>
    <cellStyle name="Accent6 9" xfId="1425" xr:uid="{00000000-0005-0000-0000-000072060000}"/>
    <cellStyle name="Accent6 9 2" xfId="1426" xr:uid="{00000000-0005-0000-0000-000073060000}"/>
    <cellStyle name="ÅëÈ­ [0]_±âÅ¸" xfId="1427" xr:uid="{00000000-0005-0000-0000-000074060000}"/>
    <cellStyle name="ÅëÈ­_±âÅ¸" xfId="1428" xr:uid="{00000000-0005-0000-0000-000075060000}"/>
    <cellStyle name="Arial1 - Style1" xfId="1429" xr:uid="{00000000-0005-0000-0000-000076060000}"/>
    <cellStyle name="Arial1 - Style1 2" xfId="3791" xr:uid="{00000000-0005-0000-0000-000077060000}"/>
    <cellStyle name="Arial1 - Style2" xfId="1430" xr:uid="{00000000-0005-0000-0000-000078060000}"/>
    <cellStyle name="Arial1 - Style2 2" xfId="3792" xr:uid="{00000000-0005-0000-0000-000079060000}"/>
    <cellStyle name="Arial10" xfId="1431" xr:uid="{00000000-0005-0000-0000-00007A060000}"/>
    <cellStyle name="Arial10 2" xfId="1432" xr:uid="{00000000-0005-0000-0000-00007B060000}"/>
    <cellStyle name="Arial10 3" xfId="1433" xr:uid="{00000000-0005-0000-0000-00007C060000}"/>
    <cellStyle name="Arial10 4" xfId="1434" xr:uid="{00000000-0005-0000-0000-00007D060000}"/>
    <cellStyle name="Arial10 5" xfId="1435" xr:uid="{00000000-0005-0000-0000-00007E060000}"/>
    <cellStyle name="Arial10 6" xfId="1436" xr:uid="{00000000-0005-0000-0000-00007F060000}"/>
    <cellStyle name="ÄÞ¸¶ [0]_±âÅ¸" xfId="1437" xr:uid="{00000000-0005-0000-0000-000080060000}"/>
    <cellStyle name="ÄÞ¸¶_±âÅ¸" xfId="1438" xr:uid="{00000000-0005-0000-0000-000081060000}"/>
    <cellStyle name="b1x" xfId="1439" xr:uid="{00000000-0005-0000-0000-000082060000}"/>
    <cellStyle name="Bad 10" xfId="1440" xr:uid="{00000000-0005-0000-0000-000083060000}"/>
    <cellStyle name="Bad 10 2" xfId="1441" xr:uid="{00000000-0005-0000-0000-000084060000}"/>
    <cellStyle name="Bad 11" xfId="1442" xr:uid="{00000000-0005-0000-0000-000085060000}"/>
    <cellStyle name="Bad 11 2" xfId="1443" xr:uid="{00000000-0005-0000-0000-000086060000}"/>
    <cellStyle name="Bad 12" xfId="1444" xr:uid="{00000000-0005-0000-0000-000087060000}"/>
    <cellStyle name="Bad 12 2" xfId="1445" xr:uid="{00000000-0005-0000-0000-000088060000}"/>
    <cellStyle name="Bad 13" xfId="1446" xr:uid="{00000000-0005-0000-0000-000089060000}"/>
    <cellStyle name="Bad 13 2" xfId="1447" xr:uid="{00000000-0005-0000-0000-00008A060000}"/>
    <cellStyle name="Bad 14" xfId="1448" xr:uid="{00000000-0005-0000-0000-00008B060000}"/>
    <cellStyle name="Bad 14 2" xfId="1449" xr:uid="{00000000-0005-0000-0000-00008C060000}"/>
    <cellStyle name="Bad 15" xfId="1450" xr:uid="{00000000-0005-0000-0000-00008D060000}"/>
    <cellStyle name="Bad 15 2" xfId="1451" xr:uid="{00000000-0005-0000-0000-00008E060000}"/>
    <cellStyle name="Bad 16" xfId="1452" xr:uid="{00000000-0005-0000-0000-00008F060000}"/>
    <cellStyle name="Bad 16 2" xfId="1453" xr:uid="{00000000-0005-0000-0000-000090060000}"/>
    <cellStyle name="Bad 17" xfId="1454" xr:uid="{00000000-0005-0000-0000-000091060000}"/>
    <cellStyle name="Bad 17 2" xfId="1455" xr:uid="{00000000-0005-0000-0000-000092060000}"/>
    <cellStyle name="Bad 18" xfId="1456" xr:uid="{00000000-0005-0000-0000-000093060000}"/>
    <cellStyle name="Bad 18 2" xfId="1457" xr:uid="{00000000-0005-0000-0000-000094060000}"/>
    <cellStyle name="Bad 19" xfId="1458" xr:uid="{00000000-0005-0000-0000-000095060000}"/>
    <cellStyle name="Bad 2" xfId="127" xr:uid="{00000000-0005-0000-0000-000096060000}"/>
    <cellStyle name="Bad 2 2" xfId="1460" xr:uid="{00000000-0005-0000-0000-000097060000}"/>
    <cellStyle name="Bad 20" xfId="1461" xr:uid="{00000000-0005-0000-0000-000098060000}"/>
    <cellStyle name="Bad 21" xfId="1462" xr:uid="{00000000-0005-0000-0000-000099060000}"/>
    <cellStyle name="Bad 22" xfId="1463" xr:uid="{00000000-0005-0000-0000-00009A060000}"/>
    <cellStyle name="Bad 23" xfId="1464" xr:uid="{00000000-0005-0000-0000-00009B060000}"/>
    <cellStyle name="Bad 24" xfId="1465" xr:uid="{00000000-0005-0000-0000-00009C060000}"/>
    <cellStyle name="Bad 25" xfId="1466" xr:uid="{00000000-0005-0000-0000-00009D060000}"/>
    <cellStyle name="Bad 3" xfId="1467" xr:uid="{00000000-0005-0000-0000-00009E060000}"/>
    <cellStyle name="Bad 3 2" xfId="1468" xr:uid="{00000000-0005-0000-0000-00009F060000}"/>
    <cellStyle name="Bad 4" xfId="1469" xr:uid="{00000000-0005-0000-0000-0000A0060000}"/>
    <cellStyle name="Bad 4 2" xfId="1470" xr:uid="{00000000-0005-0000-0000-0000A1060000}"/>
    <cellStyle name="Bad 5" xfId="1471" xr:uid="{00000000-0005-0000-0000-0000A2060000}"/>
    <cellStyle name="Bad 5 2" xfId="1472" xr:uid="{00000000-0005-0000-0000-0000A3060000}"/>
    <cellStyle name="Bad 6" xfId="1473" xr:uid="{00000000-0005-0000-0000-0000A4060000}"/>
    <cellStyle name="Bad 6 2" xfId="1474" xr:uid="{00000000-0005-0000-0000-0000A5060000}"/>
    <cellStyle name="Bad 7" xfId="1475" xr:uid="{00000000-0005-0000-0000-0000A6060000}"/>
    <cellStyle name="Bad 7 2" xfId="1476" xr:uid="{00000000-0005-0000-0000-0000A7060000}"/>
    <cellStyle name="Bad 8" xfId="1477" xr:uid="{00000000-0005-0000-0000-0000A8060000}"/>
    <cellStyle name="Bad 8 2" xfId="1478" xr:uid="{00000000-0005-0000-0000-0000A9060000}"/>
    <cellStyle name="Bad 9" xfId="1479" xr:uid="{00000000-0005-0000-0000-0000AA060000}"/>
    <cellStyle name="Bad 9 2" xfId="1480" xr:uid="{00000000-0005-0000-0000-0000AB060000}"/>
    <cellStyle name="Black" xfId="1481" xr:uid="{00000000-0005-0000-0000-0000AC060000}"/>
    <cellStyle name="Black 2" xfId="3793" xr:uid="{00000000-0005-0000-0000-0000AD060000}"/>
    <cellStyle name="Body" xfId="1482" xr:uid="{00000000-0005-0000-0000-0000AE060000}"/>
    <cellStyle name="Body 2" xfId="3794" xr:uid="{00000000-0005-0000-0000-0000AF060000}"/>
    <cellStyle name="Border" xfId="1483" xr:uid="{00000000-0005-0000-0000-0000B0060000}"/>
    <cellStyle name="Border 2" xfId="3795" xr:uid="{00000000-0005-0000-0000-0000B1060000}"/>
    <cellStyle name="C                      " xfId="1484" xr:uid="{00000000-0005-0000-0000-0000B2060000}"/>
    <cellStyle name="C                       2" xfId="3796" xr:uid="{00000000-0005-0000-0000-0000B3060000}"/>
    <cellStyle name="C?AØ_¿?¾÷CoE² " xfId="1485" xr:uid="{00000000-0005-0000-0000-0000B4060000}"/>
    <cellStyle name="Ç¥ÁØ_¿¬°£´©°è¿¹»ó" xfId="1486" xr:uid="{00000000-0005-0000-0000-0000B5060000}"/>
    <cellStyle name="C￥AØ_¿μ¾÷CoE² " xfId="1487" xr:uid="{00000000-0005-0000-0000-0000B6060000}"/>
    <cellStyle name="Calc Currency (0)" xfId="1488" xr:uid="{00000000-0005-0000-0000-0000B7060000}"/>
    <cellStyle name="Calculation 10" xfId="1489" xr:uid="{00000000-0005-0000-0000-0000B8060000}"/>
    <cellStyle name="Calculation 10 2" xfId="1490" xr:uid="{00000000-0005-0000-0000-0000B9060000}"/>
    <cellStyle name="Calculation 10 2 2" xfId="1491" xr:uid="{00000000-0005-0000-0000-0000BA060000}"/>
    <cellStyle name="Calculation 10 3" xfId="1492" xr:uid="{00000000-0005-0000-0000-0000BB060000}"/>
    <cellStyle name="Calculation 10_STR_BOQ_Dental College" xfId="1493" xr:uid="{00000000-0005-0000-0000-0000BC060000}"/>
    <cellStyle name="Calculation 11" xfId="1494" xr:uid="{00000000-0005-0000-0000-0000BD060000}"/>
    <cellStyle name="Calculation 11 2" xfId="1495" xr:uid="{00000000-0005-0000-0000-0000BE060000}"/>
    <cellStyle name="Calculation 11 2 2" xfId="1496" xr:uid="{00000000-0005-0000-0000-0000BF060000}"/>
    <cellStyle name="Calculation 11 3" xfId="1497" xr:uid="{00000000-0005-0000-0000-0000C0060000}"/>
    <cellStyle name="Calculation 11_STR_BOQ_Dental College" xfId="1498" xr:uid="{00000000-0005-0000-0000-0000C1060000}"/>
    <cellStyle name="Calculation 12" xfId="1499" xr:uid="{00000000-0005-0000-0000-0000C2060000}"/>
    <cellStyle name="Calculation 12 2" xfId="1500" xr:uid="{00000000-0005-0000-0000-0000C3060000}"/>
    <cellStyle name="Calculation 12 2 2" xfId="1501" xr:uid="{00000000-0005-0000-0000-0000C4060000}"/>
    <cellStyle name="Calculation 12 3" xfId="1502" xr:uid="{00000000-0005-0000-0000-0000C5060000}"/>
    <cellStyle name="Calculation 12_STR_BOQ_Dental College" xfId="1503" xr:uid="{00000000-0005-0000-0000-0000C6060000}"/>
    <cellStyle name="Calculation 13" xfId="1504" xr:uid="{00000000-0005-0000-0000-0000C7060000}"/>
    <cellStyle name="Calculation 13 2" xfId="1505" xr:uid="{00000000-0005-0000-0000-0000C8060000}"/>
    <cellStyle name="Calculation 13 2 2" xfId="1506" xr:uid="{00000000-0005-0000-0000-0000C9060000}"/>
    <cellStyle name="Calculation 13 3" xfId="1507" xr:uid="{00000000-0005-0000-0000-0000CA060000}"/>
    <cellStyle name="Calculation 13_STR_BOQ_Dental College" xfId="1508" xr:uid="{00000000-0005-0000-0000-0000CB060000}"/>
    <cellStyle name="Calculation 14" xfId="1509" xr:uid="{00000000-0005-0000-0000-0000CC060000}"/>
    <cellStyle name="Calculation 14 2" xfId="1510" xr:uid="{00000000-0005-0000-0000-0000CD060000}"/>
    <cellStyle name="Calculation 14 2 2" xfId="1511" xr:uid="{00000000-0005-0000-0000-0000CE060000}"/>
    <cellStyle name="Calculation 14 3" xfId="1512" xr:uid="{00000000-0005-0000-0000-0000CF060000}"/>
    <cellStyle name="Calculation 14_STR_BOQ_Dental College" xfId="1513" xr:uid="{00000000-0005-0000-0000-0000D0060000}"/>
    <cellStyle name="Calculation 15" xfId="1514" xr:uid="{00000000-0005-0000-0000-0000D1060000}"/>
    <cellStyle name="Calculation 15 2" xfId="1515" xr:uid="{00000000-0005-0000-0000-0000D2060000}"/>
    <cellStyle name="Calculation 15 2 2" xfId="1516" xr:uid="{00000000-0005-0000-0000-0000D3060000}"/>
    <cellStyle name="Calculation 15 3" xfId="1517" xr:uid="{00000000-0005-0000-0000-0000D4060000}"/>
    <cellStyle name="Calculation 15_STR_BOQ_Dental College" xfId="1518" xr:uid="{00000000-0005-0000-0000-0000D5060000}"/>
    <cellStyle name="Calculation 16" xfId="1519" xr:uid="{00000000-0005-0000-0000-0000D6060000}"/>
    <cellStyle name="Calculation 16 2" xfId="1520" xr:uid="{00000000-0005-0000-0000-0000D7060000}"/>
    <cellStyle name="Calculation 16 2 2" xfId="1521" xr:uid="{00000000-0005-0000-0000-0000D8060000}"/>
    <cellStyle name="Calculation 16 3" xfId="1522" xr:uid="{00000000-0005-0000-0000-0000D9060000}"/>
    <cellStyle name="Calculation 16_STR_BOQ_Dental College" xfId="1523" xr:uid="{00000000-0005-0000-0000-0000DA060000}"/>
    <cellStyle name="Calculation 17" xfId="1524" xr:uid="{00000000-0005-0000-0000-0000DB060000}"/>
    <cellStyle name="Calculation 17 2" xfId="1525" xr:uid="{00000000-0005-0000-0000-0000DC060000}"/>
    <cellStyle name="Calculation 17 2 2" xfId="1526" xr:uid="{00000000-0005-0000-0000-0000DD060000}"/>
    <cellStyle name="Calculation 17 3" xfId="1527" xr:uid="{00000000-0005-0000-0000-0000DE060000}"/>
    <cellStyle name="Calculation 17_STR_BOQ_Dental College" xfId="1528" xr:uid="{00000000-0005-0000-0000-0000DF060000}"/>
    <cellStyle name="Calculation 18" xfId="1529" xr:uid="{00000000-0005-0000-0000-0000E0060000}"/>
    <cellStyle name="Calculation 18 2" xfId="1530" xr:uid="{00000000-0005-0000-0000-0000E1060000}"/>
    <cellStyle name="Calculation 18 2 2" xfId="1531" xr:uid="{00000000-0005-0000-0000-0000E2060000}"/>
    <cellStyle name="Calculation 18 3" xfId="1532" xr:uid="{00000000-0005-0000-0000-0000E3060000}"/>
    <cellStyle name="Calculation 18_STR_BOQ_Dental College" xfId="1533" xr:uid="{00000000-0005-0000-0000-0000E4060000}"/>
    <cellStyle name="Calculation 19" xfId="1534" xr:uid="{00000000-0005-0000-0000-0000E5060000}"/>
    <cellStyle name="Calculation 19 2" xfId="1535" xr:uid="{00000000-0005-0000-0000-0000E6060000}"/>
    <cellStyle name="Calculation 2" xfId="128" xr:uid="{00000000-0005-0000-0000-0000E7060000}"/>
    <cellStyle name="Calculation 2 10" xfId="302" xr:uid="{00000000-0005-0000-0000-0000E8060000}"/>
    <cellStyle name="Calculation 2 11" xfId="347" xr:uid="{00000000-0005-0000-0000-0000E9060000}"/>
    <cellStyle name="Calculation 2 12" xfId="356" xr:uid="{00000000-0005-0000-0000-0000EA060000}"/>
    <cellStyle name="Calculation 2 13" xfId="1536" xr:uid="{00000000-0005-0000-0000-0000EB060000}"/>
    <cellStyle name="Calculation 2 14" xfId="3797" xr:uid="{00000000-0005-0000-0000-0000EC060000}"/>
    <cellStyle name="Calculation 2 2" xfId="284" xr:uid="{00000000-0005-0000-0000-0000ED060000}"/>
    <cellStyle name="Calculation 2 2 2" xfId="1538" xr:uid="{00000000-0005-0000-0000-0000EE060000}"/>
    <cellStyle name="Calculation 2 2 3" xfId="1537" xr:uid="{00000000-0005-0000-0000-0000EF060000}"/>
    <cellStyle name="Calculation 2 3" xfId="289" xr:uid="{00000000-0005-0000-0000-0000F0060000}"/>
    <cellStyle name="Calculation 2 3 2" xfId="1539" xr:uid="{00000000-0005-0000-0000-0000F1060000}"/>
    <cellStyle name="Calculation 2 4" xfId="303" xr:uid="{00000000-0005-0000-0000-0000F2060000}"/>
    <cellStyle name="Calculation 2 5" xfId="291" xr:uid="{00000000-0005-0000-0000-0000F3060000}"/>
    <cellStyle name="Calculation 2 6" xfId="298" xr:uid="{00000000-0005-0000-0000-0000F4060000}"/>
    <cellStyle name="Calculation 2 7" xfId="306" xr:uid="{00000000-0005-0000-0000-0000F5060000}"/>
    <cellStyle name="Calculation 2 8" xfId="328" xr:uid="{00000000-0005-0000-0000-0000F6060000}"/>
    <cellStyle name="Calculation 2 9" xfId="340" xr:uid="{00000000-0005-0000-0000-0000F7060000}"/>
    <cellStyle name="Calculation 2_STR_BOQ_Dental College" xfId="1540" xr:uid="{00000000-0005-0000-0000-0000F8060000}"/>
    <cellStyle name="Calculation 20" xfId="1541" xr:uid="{00000000-0005-0000-0000-0000F9060000}"/>
    <cellStyle name="Calculation 20 2" xfId="1542" xr:uid="{00000000-0005-0000-0000-0000FA060000}"/>
    <cellStyle name="Calculation 21" xfId="1543" xr:uid="{00000000-0005-0000-0000-0000FB060000}"/>
    <cellStyle name="Calculation 21 2" xfId="1544" xr:uid="{00000000-0005-0000-0000-0000FC060000}"/>
    <cellStyle name="Calculation 22" xfId="1545" xr:uid="{00000000-0005-0000-0000-0000FD060000}"/>
    <cellStyle name="Calculation 22 2" xfId="1546" xr:uid="{00000000-0005-0000-0000-0000FE060000}"/>
    <cellStyle name="Calculation 23" xfId="1547" xr:uid="{00000000-0005-0000-0000-0000FF060000}"/>
    <cellStyle name="Calculation 23 2" xfId="1548" xr:uid="{00000000-0005-0000-0000-000000070000}"/>
    <cellStyle name="Calculation 24" xfId="1549" xr:uid="{00000000-0005-0000-0000-000001070000}"/>
    <cellStyle name="Calculation 24 2" xfId="1550" xr:uid="{00000000-0005-0000-0000-000002070000}"/>
    <cellStyle name="Calculation 25" xfId="1551" xr:uid="{00000000-0005-0000-0000-000003070000}"/>
    <cellStyle name="Calculation 25 2" xfId="1552" xr:uid="{00000000-0005-0000-0000-000004070000}"/>
    <cellStyle name="Calculation 3" xfId="1553" xr:uid="{00000000-0005-0000-0000-000005070000}"/>
    <cellStyle name="Calculation 3 2" xfId="1554" xr:uid="{00000000-0005-0000-0000-000006070000}"/>
    <cellStyle name="Calculation 3 2 2" xfId="1555" xr:uid="{00000000-0005-0000-0000-000007070000}"/>
    <cellStyle name="Calculation 3 3" xfId="1556" xr:uid="{00000000-0005-0000-0000-000008070000}"/>
    <cellStyle name="Calculation 3 4" xfId="3798" xr:uid="{00000000-0005-0000-0000-000009070000}"/>
    <cellStyle name="Calculation 3_STR_BOQ_Dental College" xfId="1557" xr:uid="{00000000-0005-0000-0000-00000A070000}"/>
    <cellStyle name="Calculation 4" xfId="1558" xr:uid="{00000000-0005-0000-0000-00000B070000}"/>
    <cellStyle name="Calculation 4 2" xfId="1559" xr:uid="{00000000-0005-0000-0000-00000C070000}"/>
    <cellStyle name="Calculation 4 2 2" xfId="1560" xr:uid="{00000000-0005-0000-0000-00000D070000}"/>
    <cellStyle name="Calculation 4 3" xfId="1561" xr:uid="{00000000-0005-0000-0000-00000E070000}"/>
    <cellStyle name="Calculation 4 4" xfId="3799" xr:uid="{00000000-0005-0000-0000-00000F070000}"/>
    <cellStyle name="Calculation 4_STR_BOQ_Dental College" xfId="1562" xr:uid="{00000000-0005-0000-0000-000010070000}"/>
    <cellStyle name="Calculation 5" xfId="1563" xr:uid="{00000000-0005-0000-0000-000011070000}"/>
    <cellStyle name="Calculation 5 2" xfId="1564" xr:uid="{00000000-0005-0000-0000-000012070000}"/>
    <cellStyle name="Calculation 5 2 2" xfId="1565" xr:uid="{00000000-0005-0000-0000-000013070000}"/>
    <cellStyle name="Calculation 5 3" xfId="1566" xr:uid="{00000000-0005-0000-0000-000014070000}"/>
    <cellStyle name="Calculation 5 4" xfId="3800" xr:uid="{00000000-0005-0000-0000-000015070000}"/>
    <cellStyle name="Calculation 5_STR_BOQ_Dental College" xfId="1567" xr:uid="{00000000-0005-0000-0000-000016070000}"/>
    <cellStyle name="Calculation 6" xfId="1568" xr:uid="{00000000-0005-0000-0000-000017070000}"/>
    <cellStyle name="Calculation 6 2" xfId="1569" xr:uid="{00000000-0005-0000-0000-000018070000}"/>
    <cellStyle name="Calculation 6 2 2" xfId="1570" xr:uid="{00000000-0005-0000-0000-000019070000}"/>
    <cellStyle name="Calculation 6 3" xfId="1571" xr:uid="{00000000-0005-0000-0000-00001A070000}"/>
    <cellStyle name="Calculation 6 4" xfId="3801" xr:uid="{00000000-0005-0000-0000-00001B070000}"/>
    <cellStyle name="Calculation 6_STR_BOQ_Dental College" xfId="1572" xr:uid="{00000000-0005-0000-0000-00001C070000}"/>
    <cellStyle name="Calculation 7" xfId="1573" xr:uid="{00000000-0005-0000-0000-00001D070000}"/>
    <cellStyle name="Calculation 7 2" xfId="1574" xr:uid="{00000000-0005-0000-0000-00001E070000}"/>
    <cellStyle name="Calculation 7 2 2" xfId="1575" xr:uid="{00000000-0005-0000-0000-00001F070000}"/>
    <cellStyle name="Calculation 7 3" xfId="1576" xr:uid="{00000000-0005-0000-0000-000020070000}"/>
    <cellStyle name="Calculation 7 4" xfId="3802" xr:uid="{00000000-0005-0000-0000-000021070000}"/>
    <cellStyle name="Calculation 7_STR_BOQ_Dental College" xfId="1577" xr:uid="{00000000-0005-0000-0000-000022070000}"/>
    <cellStyle name="Calculation 8" xfId="1578" xr:uid="{00000000-0005-0000-0000-000023070000}"/>
    <cellStyle name="Calculation 8 2" xfId="1579" xr:uid="{00000000-0005-0000-0000-000024070000}"/>
    <cellStyle name="Calculation 8 2 2" xfId="1580" xr:uid="{00000000-0005-0000-0000-000025070000}"/>
    <cellStyle name="Calculation 8 3" xfId="1581" xr:uid="{00000000-0005-0000-0000-000026070000}"/>
    <cellStyle name="Calculation 8 4" xfId="3803" xr:uid="{00000000-0005-0000-0000-000027070000}"/>
    <cellStyle name="Calculation 8_STR_BOQ_Dental College" xfId="1582" xr:uid="{00000000-0005-0000-0000-000028070000}"/>
    <cellStyle name="Calculation 9" xfId="1583" xr:uid="{00000000-0005-0000-0000-000029070000}"/>
    <cellStyle name="Calculation 9 2" xfId="1584" xr:uid="{00000000-0005-0000-0000-00002A070000}"/>
    <cellStyle name="Calculation 9 2 2" xfId="1585" xr:uid="{00000000-0005-0000-0000-00002B070000}"/>
    <cellStyle name="Calculation 9 3" xfId="1586" xr:uid="{00000000-0005-0000-0000-00002C070000}"/>
    <cellStyle name="Calculation 9_STR_BOQ_Dental College" xfId="1587" xr:uid="{00000000-0005-0000-0000-00002D070000}"/>
    <cellStyle name="category" xfId="1588" xr:uid="{00000000-0005-0000-0000-00002E070000}"/>
    <cellStyle name="category 2" xfId="3804" xr:uid="{00000000-0005-0000-0000-00002F070000}"/>
    <cellStyle name="Check Cell 10" xfId="1589" xr:uid="{00000000-0005-0000-0000-000030070000}"/>
    <cellStyle name="Check Cell 10 2" xfId="1590" xr:uid="{00000000-0005-0000-0000-000031070000}"/>
    <cellStyle name="Check Cell 10_STR_BOQ_Dental College" xfId="1591" xr:uid="{00000000-0005-0000-0000-000032070000}"/>
    <cellStyle name="Check Cell 11" xfId="1592" xr:uid="{00000000-0005-0000-0000-000033070000}"/>
    <cellStyle name="Check Cell 11 2" xfId="1593" xr:uid="{00000000-0005-0000-0000-000034070000}"/>
    <cellStyle name="Check Cell 11_STR_BOQ_Dental College" xfId="1594" xr:uid="{00000000-0005-0000-0000-000035070000}"/>
    <cellStyle name="Check Cell 12" xfId="1595" xr:uid="{00000000-0005-0000-0000-000036070000}"/>
    <cellStyle name="Check Cell 12 2" xfId="1596" xr:uid="{00000000-0005-0000-0000-000037070000}"/>
    <cellStyle name="Check Cell 12_STR_BOQ_Dental College" xfId="1597" xr:uid="{00000000-0005-0000-0000-000038070000}"/>
    <cellStyle name="Check Cell 13" xfId="1598" xr:uid="{00000000-0005-0000-0000-000039070000}"/>
    <cellStyle name="Check Cell 13 2" xfId="1599" xr:uid="{00000000-0005-0000-0000-00003A070000}"/>
    <cellStyle name="Check Cell 13_STR_BOQ_Dental College" xfId="1600" xr:uid="{00000000-0005-0000-0000-00003B070000}"/>
    <cellStyle name="Check Cell 14" xfId="1601" xr:uid="{00000000-0005-0000-0000-00003C070000}"/>
    <cellStyle name="Check Cell 14 2" xfId="1602" xr:uid="{00000000-0005-0000-0000-00003D070000}"/>
    <cellStyle name="Check Cell 14_STR_BOQ_Dental College" xfId="1603" xr:uid="{00000000-0005-0000-0000-00003E070000}"/>
    <cellStyle name="Check Cell 15" xfId="1604" xr:uid="{00000000-0005-0000-0000-00003F070000}"/>
    <cellStyle name="Check Cell 15 2" xfId="1605" xr:uid="{00000000-0005-0000-0000-000040070000}"/>
    <cellStyle name="Check Cell 15_STR_BOQ_Dental College" xfId="1606" xr:uid="{00000000-0005-0000-0000-000041070000}"/>
    <cellStyle name="Check Cell 16" xfId="1607" xr:uid="{00000000-0005-0000-0000-000042070000}"/>
    <cellStyle name="Check Cell 16 2" xfId="1608" xr:uid="{00000000-0005-0000-0000-000043070000}"/>
    <cellStyle name="Check Cell 16_STR_BOQ_Dental College" xfId="1609" xr:uid="{00000000-0005-0000-0000-000044070000}"/>
    <cellStyle name="Check Cell 17" xfId="1610" xr:uid="{00000000-0005-0000-0000-000045070000}"/>
    <cellStyle name="Check Cell 17 2" xfId="1611" xr:uid="{00000000-0005-0000-0000-000046070000}"/>
    <cellStyle name="Check Cell 17_STR_BOQ_Dental College" xfId="1612" xr:uid="{00000000-0005-0000-0000-000047070000}"/>
    <cellStyle name="Check Cell 18" xfId="1613" xr:uid="{00000000-0005-0000-0000-000048070000}"/>
    <cellStyle name="Check Cell 18 2" xfId="1614" xr:uid="{00000000-0005-0000-0000-000049070000}"/>
    <cellStyle name="Check Cell 18_STR_BOQ_Dental College" xfId="1615" xr:uid="{00000000-0005-0000-0000-00004A070000}"/>
    <cellStyle name="Check Cell 19" xfId="1616" xr:uid="{00000000-0005-0000-0000-00004B070000}"/>
    <cellStyle name="Check Cell 2" xfId="129" xr:uid="{00000000-0005-0000-0000-00004C070000}"/>
    <cellStyle name="Check Cell 2 2" xfId="1617" xr:uid="{00000000-0005-0000-0000-00004D070000}"/>
    <cellStyle name="Check Cell 2_STR_BOQ_Dental College" xfId="1618" xr:uid="{00000000-0005-0000-0000-00004E070000}"/>
    <cellStyle name="Check Cell 20" xfId="1619" xr:uid="{00000000-0005-0000-0000-00004F070000}"/>
    <cellStyle name="Check Cell 21" xfId="1620" xr:uid="{00000000-0005-0000-0000-000050070000}"/>
    <cellStyle name="Check Cell 22" xfId="1621" xr:uid="{00000000-0005-0000-0000-000051070000}"/>
    <cellStyle name="Check Cell 23" xfId="1622" xr:uid="{00000000-0005-0000-0000-000052070000}"/>
    <cellStyle name="Check Cell 24" xfId="1623" xr:uid="{00000000-0005-0000-0000-000053070000}"/>
    <cellStyle name="Check Cell 25" xfId="1624" xr:uid="{00000000-0005-0000-0000-000054070000}"/>
    <cellStyle name="Check Cell 3" xfId="1625" xr:uid="{00000000-0005-0000-0000-000055070000}"/>
    <cellStyle name="Check Cell 3 2" xfId="1626" xr:uid="{00000000-0005-0000-0000-000056070000}"/>
    <cellStyle name="Check Cell 3_STR_BOQ_Dental College" xfId="1627" xr:uid="{00000000-0005-0000-0000-000057070000}"/>
    <cellStyle name="Check Cell 4" xfId="1628" xr:uid="{00000000-0005-0000-0000-000058070000}"/>
    <cellStyle name="Check Cell 4 2" xfId="1629" xr:uid="{00000000-0005-0000-0000-000059070000}"/>
    <cellStyle name="Check Cell 4_STR_BOQ_Dental College" xfId="1630" xr:uid="{00000000-0005-0000-0000-00005A070000}"/>
    <cellStyle name="Check Cell 5" xfId="1631" xr:uid="{00000000-0005-0000-0000-00005B070000}"/>
    <cellStyle name="Check Cell 5 2" xfId="1632" xr:uid="{00000000-0005-0000-0000-00005C070000}"/>
    <cellStyle name="Check Cell 5_STR_BOQ_Dental College" xfId="1633" xr:uid="{00000000-0005-0000-0000-00005D070000}"/>
    <cellStyle name="Check Cell 6" xfId="1634" xr:uid="{00000000-0005-0000-0000-00005E070000}"/>
    <cellStyle name="Check Cell 6 2" xfId="1635" xr:uid="{00000000-0005-0000-0000-00005F070000}"/>
    <cellStyle name="Check Cell 6_STR_BOQ_Dental College" xfId="1636" xr:uid="{00000000-0005-0000-0000-000060070000}"/>
    <cellStyle name="Check Cell 7" xfId="1637" xr:uid="{00000000-0005-0000-0000-000061070000}"/>
    <cellStyle name="Check Cell 7 2" xfId="1638" xr:uid="{00000000-0005-0000-0000-000062070000}"/>
    <cellStyle name="Check Cell 7_STR_BOQ_Dental College" xfId="1639" xr:uid="{00000000-0005-0000-0000-000063070000}"/>
    <cellStyle name="Check Cell 8" xfId="1640" xr:uid="{00000000-0005-0000-0000-000064070000}"/>
    <cellStyle name="Check Cell 8 2" xfId="1641" xr:uid="{00000000-0005-0000-0000-000065070000}"/>
    <cellStyle name="Check Cell 8_STR_BOQ_Dental College" xfId="1642" xr:uid="{00000000-0005-0000-0000-000066070000}"/>
    <cellStyle name="Check Cell 9" xfId="1643" xr:uid="{00000000-0005-0000-0000-000067070000}"/>
    <cellStyle name="Check Cell 9 2" xfId="1644" xr:uid="{00000000-0005-0000-0000-000068070000}"/>
    <cellStyle name="Check Cell 9_STR_BOQ_Dental College" xfId="1645" xr:uid="{00000000-0005-0000-0000-000069070000}"/>
    <cellStyle name="Comma" xfId="1" builtinId="3"/>
    <cellStyle name="Comma  - Style1" xfId="1646" xr:uid="{00000000-0005-0000-0000-00006B070000}"/>
    <cellStyle name="Comma  - Style1 2" xfId="1647" xr:uid="{00000000-0005-0000-0000-00006C070000}"/>
    <cellStyle name="Comma  - Style1 3" xfId="1648" xr:uid="{00000000-0005-0000-0000-00006D070000}"/>
    <cellStyle name="Comma  - Style1 4" xfId="1649" xr:uid="{00000000-0005-0000-0000-00006E070000}"/>
    <cellStyle name="Comma  - Style1 5" xfId="1650" xr:uid="{00000000-0005-0000-0000-00006F070000}"/>
    <cellStyle name="Comma  - Style1 6" xfId="1651" xr:uid="{00000000-0005-0000-0000-000070070000}"/>
    <cellStyle name="Comma  - Style1_Cost_appraisal_Aliens_FPS" xfId="1652" xr:uid="{00000000-0005-0000-0000-000071070000}"/>
    <cellStyle name="Comma  - Style2" xfId="1653" xr:uid="{00000000-0005-0000-0000-000072070000}"/>
    <cellStyle name="Comma  - Style2 2" xfId="1654" xr:uid="{00000000-0005-0000-0000-000073070000}"/>
    <cellStyle name="Comma  - Style2 3" xfId="1655" xr:uid="{00000000-0005-0000-0000-000074070000}"/>
    <cellStyle name="Comma  - Style2 4" xfId="1656" xr:uid="{00000000-0005-0000-0000-000075070000}"/>
    <cellStyle name="Comma  - Style2 5" xfId="1657" xr:uid="{00000000-0005-0000-0000-000076070000}"/>
    <cellStyle name="Comma  - Style2 6" xfId="1658" xr:uid="{00000000-0005-0000-0000-000077070000}"/>
    <cellStyle name="Comma  - Style2_Cost_appraisal_Aliens_FPS" xfId="1659" xr:uid="{00000000-0005-0000-0000-000078070000}"/>
    <cellStyle name="Comma  - Style3" xfId="1660" xr:uid="{00000000-0005-0000-0000-000079070000}"/>
    <cellStyle name="Comma  - Style3 2" xfId="1661" xr:uid="{00000000-0005-0000-0000-00007A070000}"/>
    <cellStyle name="Comma  - Style3 3" xfId="1662" xr:uid="{00000000-0005-0000-0000-00007B070000}"/>
    <cellStyle name="Comma  - Style3 4" xfId="1663" xr:uid="{00000000-0005-0000-0000-00007C070000}"/>
    <cellStyle name="Comma  - Style3 5" xfId="1664" xr:uid="{00000000-0005-0000-0000-00007D070000}"/>
    <cellStyle name="Comma  - Style3 6" xfId="1665" xr:uid="{00000000-0005-0000-0000-00007E070000}"/>
    <cellStyle name="Comma  - Style3_Cost_appraisal_Aliens_FPS" xfId="1666" xr:uid="{00000000-0005-0000-0000-00007F070000}"/>
    <cellStyle name="Comma  - Style4" xfId="1667" xr:uid="{00000000-0005-0000-0000-000080070000}"/>
    <cellStyle name="Comma  - Style4 2" xfId="1668" xr:uid="{00000000-0005-0000-0000-000081070000}"/>
    <cellStyle name="Comma  - Style4 3" xfId="1669" xr:uid="{00000000-0005-0000-0000-000082070000}"/>
    <cellStyle name="Comma  - Style4 4" xfId="1670" xr:uid="{00000000-0005-0000-0000-000083070000}"/>
    <cellStyle name="Comma  - Style4 5" xfId="1671" xr:uid="{00000000-0005-0000-0000-000084070000}"/>
    <cellStyle name="Comma  - Style4 6" xfId="1672" xr:uid="{00000000-0005-0000-0000-000085070000}"/>
    <cellStyle name="Comma  - Style4_Cost_appraisal_Aliens_FPS" xfId="1673" xr:uid="{00000000-0005-0000-0000-000086070000}"/>
    <cellStyle name="Comma  - Style5" xfId="1674" xr:uid="{00000000-0005-0000-0000-000087070000}"/>
    <cellStyle name="Comma  - Style5 2" xfId="1675" xr:uid="{00000000-0005-0000-0000-000088070000}"/>
    <cellStyle name="Comma  - Style5 3" xfId="1676" xr:uid="{00000000-0005-0000-0000-000089070000}"/>
    <cellStyle name="Comma  - Style5 4" xfId="1677" xr:uid="{00000000-0005-0000-0000-00008A070000}"/>
    <cellStyle name="Comma  - Style5 5" xfId="1678" xr:uid="{00000000-0005-0000-0000-00008B070000}"/>
    <cellStyle name="Comma  - Style5 6" xfId="1679" xr:uid="{00000000-0005-0000-0000-00008C070000}"/>
    <cellStyle name="Comma  - Style5_Cost_appraisal_Aliens_FPS" xfId="1680" xr:uid="{00000000-0005-0000-0000-00008D070000}"/>
    <cellStyle name="Comma  - Style6" xfId="1681" xr:uid="{00000000-0005-0000-0000-00008E070000}"/>
    <cellStyle name="Comma  - Style6 2" xfId="1682" xr:uid="{00000000-0005-0000-0000-00008F070000}"/>
    <cellStyle name="Comma  - Style6 3" xfId="1683" xr:uid="{00000000-0005-0000-0000-000090070000}"/>
    <cellStyle name="Comma  - Style6 4" xfId="1684" xr:uid="{00000000-0005-0000-0000-000091070000}"/>
    <cellStyle name="Comma  - Style6 5" xfId="1685" xr:uid="{00000000-0005-0000-0000-000092070000}"/>
    <cellStyle name="Comma  - Style6 6" xfId="1686" xr:uid="{00000000-0005-0000-0000-000093070000}"/>
    <cellStyle name="Comma  - Style6_Cost_appraisal_Aliens_FPS" xfId="1687" xr:uid="{00000000-0005-0000-0000-000094070000}"/>
    <cellStyle name="Comma  - Style7" xfId="1688" xr:uid="{00000000-0005-0000-0000-000095070000}"/>
    <cellStyle name="Comma  - Style7 2" xfId="1689" xr:uid="{00000000-0005-0000-0000-000096070000}"/>
    <cellStyle name="Comma  - Style7 3" xfId="1690" xr:uid="{00000000-0005-0000-0000-000097070000}"/>
    <cellStyle name="Comma  - Style7 4" xfId="1691" xr:uid="{00000000-0005-0000-0000-000098070000}"/>
    <cellStyle name="Comma  - Style7 5" xfId="1692" xr:uid="{00000000-0005-0000-0000-000099070000}"/>
    <cellStyle name="Comma  - Style7 6" xfId="1693" xr:uid="{00000000-0005-0000-0000-00009A070000}"/>
    <cellStyle name="Comma  - Style7_Cost_appraisal_Aliens_FPS" xfId="1694" xr:uid="{00000000-0005-0000-0000-00009B070000}"/>
    <cellStyle name="Comma  - Style8" xfId="1695" xr:uid="{00000000-0005-0000-0000-00009C070000}"/>
    <cellStyle name="Comma  - Style8 2" xfId="1696" xr:uid="{00000000-0005-0000-0000-00009D070000}"/>
    <cellStyle name="Comma  - Style8 3" xfId="1697" xr:uid="{00000000-0005-0000-0000-00009E070000}"/>
    <cellStyle name="Comma  - Style8 4" xfId="1698" xr:uid="{00000000-0005-0000-0000-00009F070000}"/>
    <cellStyle name="Comma  - Style8 5" xfId="1699" xr:uid="{00000000-0005-0000-0000-0000A0070000}"/>
    <cellStyle name="Comma  - Style8 6" xfId="1700" xr:uid="{00000000-0005-0000-0000-0000A1070000}"/>
    <cellStyle name="Comma  - Style8_Cost_appraisal_Aliens_FPS" xfId="1701" xr:uid="{00000000-0005-0000-0000-0000A2070000}"/>
    <cellStyle name="Comma 10" xfId="130" xr:uid="{00000000-0005-0000-0000-0000A3070000}"/>
    <cellStyle name="Comma 10 14" xfId="1703" xr:uid="{00000000-0005-0000-0000-0000A4070000}"/>
    <cellStyle name="Comma 10 2" xfId="14" xr:uid="{00000000-0005-0000-0000-0000A5070000}"/>
    <cellStyle name="Comma 10 2 2" xfId="1705" xr:uid="{00000000-0005-0000-0000-0000A6070000}"/>
    <cellStyle name="Comma 10 2 2 2 2" xfId="38" xr:uid="{00000000-0005-0000-0000-0000A7070000}"/>
    <cellStyle name="Comma 10 2 2 2 2 2" xfId="1707" xr:uid="{00000000-0005-0000-0000-0000A8070000}"/>
    <cellStyle name="Comma 10 2 3" xfId="1704" xr:uid="{00000000-0005-0000-0000-0000A9070000}"/>
    <cellStyle name="Comma 10 2 4" xfId="3806" xr:uid="{00000000-0005-0000-0000-0000AA070000}"/>
    <cellStyle name="Comma 10 3" xfId="226" xr:uid="{00000000-0005-0000-0000-0000AB070000}"/>
    <cellStyle name="Comma 10 3 2" xfId="1709" xr:uid="{00000000-0005-0000-0000-0000AC070000}"/>
    <cellStyle name="Comma 10 3 2 2" xfId="3808" xr:uid="{00000000-0005-0000-0000-0000AD070000}"/>
    <cellStyle name="Comma 10 3 2 3" xfId="3807" xr:uid="{00000000-0005-0000-0000-0000AE070000}"/>
    <cellStyle name="Comma 10 3 3" xfId="1708" xr:uid="{00000000-0005-0000-0000-0000AF070000}"/>
    <cellStyle name="Comma 10 4" xfId="1702" xr:uid="{00000000-0005-0000-0000-0000B0070000}"/>
    <cellStyle name="Comma 10 5" xfId="3805" xr:uid="{00000000-0005-0000-0000-0000B1070000}"/>
    <cellStyle name="Comma 10_RA_4" xfId="1710" xr:uid="{00000000-0005-0000-0000-0000B2070000}"/>
    <cellStyle name="Comma 11" xfId="208" xr:uid="{00000000-0005-0000-0000-0000B3070000}"/>
    <cellStyle name="Comma 11 2" xfId="221" xr:uid="{00000000-0005-0000-0000-0000B4070000}"/>
    <cellStyle name="Comma 11 2 2" xfId="263" xr:uid="{00000000-0005-0000-0000-0000B5070000}"/>
    <cellStyle name="Comma 11 2 2 2" xfId="3810" xr:uid="{00000000-0005-0000-0000-0000B6070000}"/>
    <cellStyle name="Comma 11 2 3" xfId="1712" xr:uid="{00000000-0005-0000-0000-0000B7070000}"/>
    <cellStyle name="Comma 11 2 4" xfId="3809" xr:uid="{00000000-0005-0000-0000-0000B8070000}"/>
    <cellStyle name="Comma 11 3" xfId="1713" xr:uid="{00000000-0005-0000-0000-0000B9070000}"/>
    <cellStyle name="Comma 11 3 2" xfId="3811" xr:uid="{00000000-0005-0000-0000-0000BA070000}"/>
    <cellStyle name="Comma 11 3 3" xfId="60" xr:uid="{00000000-0005-0000-0000-0000BB070000}"/>
    <cellStyle name="Comma 11 4" xfId="1714" xr:uid="{00000000-0005-0000-0000-0000BC070000}"/>
    <cellStyle name="Comma 11 4 2" xfId="1715" xr:uid="{00000000-0005-0000-0000-0000BD070000}"/>
    <cellStyle name="Comma 11 4 2 2" xfId="3812" xr:uid="{00000000-0005-0000-0000-0000BE070000}"/>
    <cellStyle name="Comma 11 5" xfId="1711" xr:uid="{00000000-0005-0000-0000-0000BF070000}"/>
    <cellStyle name="Comma 12" xfId="101" xr:uid="{00000000-0005-0000-0000-0000C0070000}"/>
    <cellStyle name="Comma 12 2" xfId="265" xr:uid="{00000000-0005-0000-0000-0000C1070000}"/>
    <cellStyle name="Comma 12 2 2" xfId="1717" xr:uid="{00000000-0005-0000-0000-0000C2070000}"/>
    <cellStyle name="Comma 12 2 3" xfId="3813" xr:uid="{00000000-0005-0000-0000-0000C3070000}"/>
    <cellStyle name="Comma 12 3" xfId="1716" xr:uid="{00000000-0005-0000-0000-0000C4070000}"/>
    <cellStyle name="Comma 13" xfId="228" xr:uid="{00000000-0005-0000-0000-0000C5070000}"/>
    <cellStyle name="Comma 13 2" xfId="1719" xr:uid="{00000000-0005-0000-0000-0000C6070000}"/>
    <cellStyle name="Comma 13 2 2" xfId="3815" xr:uid="{00000000-0005-0000-0000-0000C7070000}"/>
    <cellStyle name="Comma 13 2 3" xfId="3814" xr:uid="{00000000-0005-0000-0000-0000C8070000}"/>
    <cellStyle name="Comma 13 3" xfId="1718" xr:uid="{00000000-0005-0000-0000-0000C9070000}"/>
    <cellStyle name="Comma 13 5" xfId="1720" xr:uid="{00000000-0005-0000-0000-0000CA070000}"/>
    <cellStyle name="Comma 14" xfId="247" xr:uid="{00000000-0005-0000-0000-0000CB070000}"/>
    <cellStyle name="Comma 14 2" xfId="1722" xr:uid="{00000000-0005-0000-0000-0000CC070000}"/>
    <cellStyle name="Comma 14 2 2" xfId="3817" xr:uid="{00000000-0005-0000-0000-0000CD070000}"/>
    <cellStyle name="Comma 14 2 3" xfId="3816" xr:uid="{00000000-0005-0000-0000-0000CE070000}"/>
    <cellStyle name="Comma 14 3" xfId="1721" xr:uid="{00000000-0005-0000-0000-0000CF070000}"/>
    <cellStyle name="Comma 15" xfId="248" xr:uid="{00000000-0005-0000-0000-0000D0070000}"/>
    <cellStyle name="Comma 15 2" xfId="1724" xr:uid="{00000000-0005-0000-0000-0000D1070000}"/>
    <cellStyle name="Comma 15 2 2" xfId="3819" xr:uid="{00000000-0005-0000-0000-0000D2070000}"/>
    <cellStyle name="Comma 15 2 3" xfId="3818" xr:uid="{00000000-0005-0000-0000-0000D3070000}"/>
    <cellStyle name="Comma 15 3" xfId="1723" xr:uid="{00000000-0005-0000-0000-0000D4070000}"/>
    <cellStyle name="Comma 16" xfId="31" xr:uid="{00000000-0005-0000-0000-0000D5070000}"/>
    <cellStyle name="Comma 16 2" xfId="1726" xr:uid="{00000000-0005-0000-0000-0000D6070000}"/>
    <cellStyle name="Comma 16 2 2" xfId="3821" xr:uid="{00000000-0005-0000-0000-0000D7070000}"/>
    <cellStyle name="Comma 16 2 3" xfId="3820" xr:uid="{00000000-0005-0000-0000-0000D8070000}"/>
    <cellStyle name="Comma 16 3" xfId="1725" xr:uid="{00000000-0005-0000-0000-0000D9070000}"/>
    <cellStyle name="Comma 17" xfId="393" xr:uid="{00000000-0005-0000-0000-0000DA070000}"/>
    <cellStyle name="Comma 17 2" xfId="1728" xr:uid="{00000000-0005-0000-0000-0000DB070000}"/>
    <cellStyle name="Comma 17 2 2" xfId="3823" xr:uid="{00000000-0005-0000-0000-0000DC070000}"/>
    <cellStyle name="Comma 17 2 3" xfId="3822" xr:uid="{00000000-0005-0000-0000-0000DD070000}"/>
    <cellStyle name="Comma 17 3" xfId="1727" xr:uid="{00000000-0005-0000-0000-0000DE070000}"/>
    <cellStyle name="Comma 18" xfId="1729" xr:uid="{00000000-0005-0000-0000-0000DF070000}"/>
    <cellStyle name="Comma 18 2" xfId="1730" xr:uid="{00000000-0005-0000-0000-0000E0070000}"/>
    <cellStyle name="Comma 18 2 2" xfId="3825" xr:uid="{00000000-0005-0000-0000-0000E1070000}"/>
    <cellStyle name="Comma 18 2 3" xfId="3824" xr:uid="{00000000-0005-0000-0000-0000E2070000}"/>
    <cellStyle name="Comma 19" xfId="1731" xr:uid="{00000000-0005-0000-0000-0000E3070000}"/>
    <cellStyle name="Comma 19 2" xfId="1732" xr:uid="{00000000-0005-0000-0000-0000E4070000}"/>
    <cellStyle name="Comma 19 2 2" xfId="3827" xr:uid="{00000000-0005-0000-0000-0000E5070000}"/>
    <cellStyle name="Comma 19 2 3" xfId="3826" xr:uid="{00000000-0005-0000-0000-0000E6070000}"/>
    <cellStyle name="Comma 2" xfId="4" xr:uid="{00000000-0005-0000-0000-0000E7070000}"/>
    <cellStyle name="Comma 2 12" xfId="224" xr:uid="{00000000-0005-0000-0000-0000E8070000}"/>
    <cellStyle name="Comma 2 2" xfId="6" xr:uid="{00000000-0005-0000-0000-0000E9070000}"/>
    <cellStyle name="Comma 2 2 2" xfId="16" xr:uid="{00000000-0005-0000-0000-0000EA070000}"/>
    <cellStyle name="Comma 2 2 2 2" xfId="132" xr:uid="{00000000-0005-0000-0000-0000EB070000}"/>
    <cellStyle name="Comma 2 2 2 2 2" xfId="1736" xr:uid="{00000000-0005-0000-0000-0000EC070000}"/>
    <cellStyle name="Comma 2 2 2 3" xfId="1735" xr:uid="{00000000-0005-0000-0000-0000ED070000}"/>
    <cellStyle name="Comma 2 2 2 4" xfId="3828" xr:uid="{00000000-0005-0000-0000-0000EE070000}"/>
    <cellStyle name="Comma 2 2 3" xfId="5" xr:uid="{00000000-0005-0000-0000-0000EF070000}"/>
    <cellStyle name="Comma 2 2 3 2" xfId="1738" xr:uid="{00000000-0005-0000-0000-0000F0070000}"/>
    <cellStyle name="Comma 2 2 3 2 2" xfId="3829" xr:uid="{00000000-0005-0000-0000-0000F1070000}"/>
    <cellStyle name="Comma 2 2 3 3" xfId="1737" xr:uid="{00000000-0005-0000-0000-0000F2070000}"/>
    <cellStyle name="Comma 2 2 4" xfId="131" xr:uid="{00000000-0005-0000-0000-0000F3070000}"/>
    <cellStyle name="Comma 2 2 4 2" xfId="213" xr:uid="{00000000-0005-0000-0000-0000F4070000}"/>
    <cellStyle name="Comma 2 2 4 3" xfId="1739" xr:uid="{00000000-0005-0000-0000-0000F5070000}"/>
    <cellStyle name="Comma 2 2 5" xfId="1734" xr:uid="{00000000-0005-0000-0000-0000F6070000}"/>
    <cellStyle name="Comma 2 2 5 2" xfId="3830" xr:uid="{00000000-0005-0000-0000-0000F7070000}"/>
    <cellStyle name="Comma 2 3" xfId="12" xr:uid="{00000000-0005-0000-0000-0000F8070000}"/>
    <cellStyle name="Comma 2 3 2" xfId="222" xr:uid="{00000000-0005-0000-0000-0000F9070000}"/>
    <cellStyle name="Comma 2 3 2 2" xfId="1742" xr:uid="{00000000-0005-0000-0000-0000FA070000}"/>
    <cellStyle name="Comma 2 3 2 3" xfId="1741" xr:uid="{00000000-0005-0000-0000-0000FB070000}"/>
    <cellStyle name="Comma 2 3 2 4" xfId="3832" xr:uid="{00000000-0005-0000-0000-0000FC070000}"/>
    <cellStyle name="Comma 2 3 2 5" xfId="3831" xr:uid="{00000000-0005-0000-0000-0000FD070000}"/>
    <cellStyle name="Comma 2 3 3" xfId="133" xr:uid="{00000000-0005-0000-0000-0000FE070000}"/>
    <cellStyle name="Comma 2 3 3 2" xfId="1743" xr:uid="{00000000-0005-0000-0000-0000FF070000}"/>
    <cellStyle name="Comma 2 3 4" xfId="1740" xr:uid="{00000000-0005-0000-0000-000000080000}"/>
    <cellStyle name="Comma 2 3 6 2 2" xfId="28" xr:uid="{00000000-0005-0000-0000-000001080000}"/>
    <cellStyle name="Comma 2 4" xfId="93" xr:uid="{00000000-0005-0000-0000-000002080000}"/>
    <cellStyle name="Comma 2 4 2" xfId="134" xr:uid="{00000000-0005-0000-0000-000003080000}"/>
    <cellStyle name="Comma 2 4 2 2" xfId="1746" xr:uid="{00000000-0005-0000-0000-000004080000}"/>
    <cellStyle name="Comma 2 4 2 3" xfId="1745" xr:uid="{00000000-0005-0000-0000-000005080000}"/>
    <cellStyle name="Comma 2 4 3" xfId="1747" xr:uid="{00000000-0005-0000-0000-000006080000}"/>
    <cellStyle name="Comma 2 4 4" xfId="1744" xr:uid="{00000000-0005-0000-0000-000007080000}"/>
    <cellStyle name="Comma 2 4 5" xfId="3833" xr:uid="{00000000-0005-0000-0000-000008080000}"/>
    <cellStyle name="Comma 2 5" xfId="206" xr:uid="{00000000-0005-0000-0000-000009080000}"/>
    <cellStyle name="Comma 2 5 2" xfId="259" xr:uid="{00000000-0005-0000-0000-00000A080000}"/>
    <cellStyle name="Comma 2 5 3" xfId="1748" xr:uid="{00000000-0005-0000-0000-00000B080000}"/>
    <cellStyle name="Comma 2 6" xfId="219" xr:uid="{00000000-0005-0000-0000-00000C080000}"/>
    <cellStyle name="Comma 2 6 2" xfId="3834" xr:uid="{00000000-0005-0000-0000-00000D080000}"/>
    <cellStyle name="Comma 2 7" xfId="243" xr:uid="{00000000-0005-0000-0000-00000E080000}"/>
    <cellStyle name="Comma 2_ACADEMY BUILDING" xfId="1749" xr:uid="{00000000-0005-0000-0000-00000F080000}"/>
    <cellStyle name="Comma 20" xfId="1750" xr:uid="{00000000-0005-0000-0000-000010080000}"/>
    <cellStyle name="Comma 20 2" xfId="1751" xr:uid="{00000000-0005-0000-0000-000011080000}"/>
    <cellStyle name="Comma 20 2 2" xfId="3836" xr:uid="{00000000-0005-0000-0000-000012080000}"/>
    <cellStyle name="Comma 20 2 3" xfId="3835" xr:uid="{00000000-0005-0000-0000-000013080000}"/>
    <cellStyle name="Comma 21" xfId="1752" xr:uid="{00000000-0005-0000-0000-000014080000}"/>
    <cellStyle name="Comma 21 2" xfId="1753" xr:uid="{00000000-0005-0000-0000-000015080000}"/>
    <cellStyle name="Comma 21 2 2" xfId="3838" xr:uid="{00000000-0005-0000-0000-000016080000}"/>
    <cellStyle name="Comma 21 2 3" xfId="3837" xr:uid="{00000000-0005-0000-0000-000017080000}"/>
    <cellStyle name="Comma 22" xfId="1754" xr:uid="{00000000-0005-0000-0000-000018080000}"/>
    <cellStyle name="Comma 22 2" xfId="1755" xr:uid="{00000000-0005-0000-0000-000019080000}"/>
    <cellStyle name="Comma 22 2 2" xfId="3840" xr:uid="{00000000-0005-0000-0000-00001A080000}"/>
    <cellStyle name="Comma 22 2 3" xfId="3839" xr:uid="{00000000-0005-0000-0000-00001B080000}"/>
    <cellStyle name="Comma 23" xfId="1756" xr:uid="{00000000-0005-0000-0000-00001C080000}"/>
    <cellStyle name="Comma 23 2" xfId="1757" xr:uid="{00000000-0005-0000-0000-00001D080000}"/>
    <cellStyle name="Comma 23 2 2" xfId="3842" xr:uid="{00000000-0005-0000-0000-00001E080000}"/>
    <cellStyle name="Comma 23 2 3" xfId="3841" xr:uid="{00000000-0005-0000-0000-00001F080000}"/>
    <cellStyle name="Comma 24" xfId="1758" xr:uid="{00000000-0005-0000-0000-000020080000}"/>
    <cellStyle name="Comma 24 2" xfId="1759" xr:uid="{00000000-0005-0000-0000-000021080000}"/>
    <cellStyle name="Comma 24 2 2" xfId="3844" xr:uid="{00000000-0005-0000-0000-000022080000}"/>
    <cellStyle name="Comma 24 2 3" xfId="3843" xr:uid="{00000000-0005-0000-0000-000023080000}"/>
    <cellStyle name="Comma 25" xfId="1760" xr:uid="{00000000-0005-0000-0000-000024080000}"/>
    <cellStyle name="Comma 25 2" xfId="1761" xr:uid="{00000000-0005-0000-0000-000025080000}"/>
    <cellStyle name="Comma 25 2 2" xfId="3846" xr:uid="{00000000-0005-0000-0000-000026080000}"/>
    <cellStyle name="Comma 25 2 3" xfId="3845" xr:uid="{00000000-0005-0000-0000-000027080000}"/>
    <cellStyle name="Comma 25 3" xfId="1762" xr:uid="{00000000-0005-0000-0000-000028080000}"/>
    <cellStyle name="Comma 26" xfId="1763" xr:uid="{00000000-0005-0000-0000-000029080000}"/>
    <cellStyle name="Comma 26 2" xfId="1764" xr:uid="{00000000-0005-0000-0000-00002A080000}"/>
    <cellStyle name="Comma 26 2 2" xfId="3848" xr:uid="{00000000-0005-0000-0000-00002B080000}"/>
    <cellStyle name="Comma 26 2 3" xfId="3847" xr:uid="{00000000-0005-0000-0000-00002C080000}"/>
    <cellStyle name="Comma 27" xfId="1765" xr:uid="{00000000-0005-0000-0000-00002D080000}"/>
    <cellStyle name="Comma 27 2" xfId="1766" xr:uid="{00000000-0005-0000-0000-00002E080000}"/>
    <cellStyle name="Comma 27 2 2" xfId="3850" xr:uid="{00000000-0005-0000-0000-00002F080000}"/>
    <cellStyle name="Comma 27 2 3" xfId="3849" xr:uid="{00000000-0005-0000-0000-000030080000}"/>
    <cellStyle name="Comma 28" xfId="1767" xr:uid="{00000000-0005-0000-0000-000031080000}"/>
    <cellStyle name="Comma 28 2" xfId="1768" xr:uid="{00000000-0005-0000-0000-000032080000}"/>
    <cellStyle name="Comma 28 2 2" xfId="3852" xr:uid="{00000000-0005-0000-0000-000033080000}"/>
    <cellStyle name="Comma 28 2 3" xfId="3851" xr:uid="{00000000-0005-0000-0000-000034080000}"/>
    <cellStyle name="Comma 29" xfId="1769" xr:uid="{00000000-0005-0000-0000-000035080000}"/>
    <cellStyle name="Comma 29 2" xfId="1770" xr:uid="{00000000-0005-0000-0000-000036080000}"/>
    <cellStyle name="Comma 29 2 2" xfId="3854" xr:uid="{00000000-0005-0000-0000-000037080000}"/>
    <cellStyle name="Comma 29 2 2 4" xfId="1771" xr:uid="{00000000-0005-0000-0000-000038080000}"/>
    <cellStyle name="Comma 29 2 2 4 2" xfId="1772" xr:uid="{00000000-0005-0000-0000-000039080000}"/>
    <cellStyle name="Comma 29 2 3" xfId="3853" xr:uid="{00000000-0005-0000-0000-00003A080000}"/>
    <cellStyle name="Comma 29 2 5" xfId="1773" xr:uid="{00000000-0005-0000-0000-00003B080000}"/>
    <cellStyle name="Comma 3" xfId="62" xr:uid="{00000000-0005-0000-0000-00003C080000}"/>
    <cellStyle name="Comma 3 10" xfId="1774" xr:uid="{00000000-0005-0000-0000-00003D080000}"/>
    <cellStyle name="Comma 3 11" xfId="3855" xr:uid="{00000000-0005-0000-0000-00003E080000}"/>
    <cellStyle name="Comma 3 2" xfId="92" xr:uid="{00000000-0005-0000-0000-00003F080000}"/>
    <cellStyle name="Comma 3 2 2" xfId="218" xr:uid="{00000000-0005-0000-0000-000040080000}"/>
    <cellStyle name="Comma 3 2 2 2" xfId="1776" xr:uid="{00000000-0005-0000-0000-000041080000}"/>
    <cellStyle name="Comma 3 2 2 2 2" xfId="1777" xr:uid="{00000000-0005-0000-0000-000042080000}"/>
    <cellStyle name="Comma 3 2 2 3" xfId="1775" xr:uid="{00000000-0005-0000-0000-000043080000}"/>
    <cellStyle name="Comma 3 2 2 4" xfId="3857" xr:uid="{00000000-0005-0000-0000-000044080000}"/>
    <cellStyle name="Comma 3 2 3" xfId="1778" xr:uid="{00000000-0005-0000-0000-000045080000}"/>
    <cellStyle name="Comma 3 2 3 2" xfId="3859" xr:uid="{00000000-0005-0000-0000-000046080000}"/>
    <cellStyle name="Comma 3 2 3 3" xfId="3858" xr:uid="{00000000-0005-0000-0000-000047080000}"/>
    <cellStyle name="Comma 3 2 4" xfId="1779" xr:uid="{00000000-0005-0000-0000-000048080000}"/>
    <cellStyle name="Comma 3 2 5" xfId="1780" xr:uid="{00000000-0005-0000-0000-000049080000}"/>
    <cellStyle name="Comma 3 2 5 2" xfId="3860" xr:uid="{00000000-0005-0000-0000-00004A080000}"/>
    <cellStyle name="Comma 3 2 6" xfId="3856" xr:uid="{00000000-0005-0000-0000-00004B080000}"/>
    <cellStyle name="Comma 3 3" xfId="230" xr:uid="{00000000-0005-0000-0000-00004C080000}"/>
    <cellStyle name="Comma 3 3 2" xfId="1782" xr:uid="{00000000-0005-0000-0000-00004D080000}"/>
    <cellStyle name="Comma 3 3 2 2" xfId="3862" xr:uid="{00000000-0005-0000-0000-00004E080000}"/>
    <cellStyle name="Comma 3 3 2 3" xfId="3861" xr:uid="{00000000-0005-0000-0000-00004F080000}"/>
    <cellStyle name="Comma 3 3 3" xfId="1781" xr:uid="{00000000-0005-0000-0000-000050080000}"/>
    <cellStyle name="Comma 3 4" xfId="1783" xr:uid="{00000000-0005-0000-0000-000051080000}"/>
    <cellStyle name="Comma 3 4 2" xfId="1784" xr:uid="{00000000-0005-0000-0000-000052080000}"/>
    <cellStyle name="Comma 3 4 2 2" xfId="3864" xr:uid="{00000000-0005-0000-0000-000053080000}"/>
    <cellStyle name="Comma 3 4 2 3" xfId="3863" xr:uid="{00000000-0005-0000-0000-000054080000}"/>
    <cellStyle name="Comma 3 5" xfId="1785" xr:uid="{00000000-0005-0000-0000-000055080000}"/>
    <cellStyle name="Comma 3 5 2" xfId="1786" xr:uid="{00000000-0005-0000-0000-000056080000}"/>
    <cellStyle name="Comma 3 5 2 2" xfId="3866" xr:uid="{00000000-0005-0000-0000-000057080000}"/>
    <cellStyle name="Comma 3 5 2 3" xfId="3865" xr:uid="{00000000-0005-0000-0000-000058080000}"/>
    <cellStyle name="Comma 3 6" xfId="1787" xr:uid="{00000000-0005-0000-0000-000059080000}"/>
    <cellStyle name="Comma 3 6 2" xfId="1788" xr:uid="{00000000-0005-0000-0000-00005A080000}"/>
    <cellStyle name="Comma 3 6 2 2" xfId="3868" xr:uid="{00000000-0005-0000-0000-00005B080000}"/>
    <cellStyle name="Comma 3 6 2 3" xfId="3867" xr:uid="{00000000-0005-0000-0000-00005C080000}"/>
    <cellStyle name="Comma 3 7" xfId="1789" xr:uid="{00000000-0005-0000-0000-00005D080000}"/>
    <cellStyle name="Comma 3 8" xfId="1790" xr:uid="{00000000-0005-0000-0000-00005E080000}"/>
    <cellStyle name="Comma 3 9" xfId="1791" xr:uid="{00000000-0005-0000-0000-00005F080000}"/>
    <cellStyle name="Comma 3 9 2" xfId="3869" xr:uid="{00000000-0005-0000-0000-000060080000}"/>
    <cellStyle name="Comma 3_2-BOQ- ESIC HOSPITAL AT CHANDIGARH-07.08.2012-R5" xfId="1792" xr:uid="{00000000-0005-0000-0000-000061080000}"/>
    <cellStyle name="Comma 30" xfId="1793" xr:uid="{00000000-0005-0000-0000-000062080000}"/>
    <cellStyle name="Comma 30 2" xfId="3870" xr:uid="{00000000-0005-0000-0000-000063080000}"/>
    <cellStyle name="Comma 31" xfId="1794" xr:uid="{00000000-0005-0000-0000-000064080000}"/>
    <cellStyle name="Comma 31 2" xfId="1795" xr:uid="{00000000-0005-0000-0000-000065080000}"/>
    <cellStyle name="Comma 31 2 10" xfId="3871" xr:uid="{00000000-0005-0000-0000-000066080000}"/>
    <cellStyle name="Comma 31 2 2" xfId="1796" xr:uid="{00000000-0005-0000-0000-000067080000}"/>
    <cellStyle name="Comma 31 2 3" xfId="1797" xr:uid="{00000000-0005-0000-0000-000068080000}"/>
    <cellStyle name="Comma 31 2 4" xfId="1798" xr:uid="{00000000-0005-0000-0000-000069080000}"/>
    <cellStyle name="Comma 31 2 5" xfId="1799" xr:uid="{00000000-0005-0000-0000-00006A080000}"/>
    <cellStyle name="Comma 31 2 6" xfId="1800" xr:uid="{00000000-0005-0000-0000-00006B080000}"/>
    <cellStyle name="Comma 31 2 7" xfId="1801" xr:uid="{00000000-0005-0000-0000-00006C080000}"/>
    <cellStyle name="Comma 31 2 8" xfId="1802" xr:uid="{00000000-0005-0000-0000-00006D080000}"/>
    <cellStyle name="Comma 31 2 9" xfId="1803" xr:uid="{00000000-0005-0000-0000-00006E080000}"/>
    <cellStyle name="Comma 31 2 9 2" xfId="3872" xr:uid="{00000000-0005-0000-0000-00006F080000}"/>
    <cellStyle name="Comma 31 3" xfId="1804" xr:uid="{00000000-0005-0000-0000-000070080000}"/>
    <cellStyle name="Comma 31 3 2" xfId="3873" xr:uid="{00000000-0005-0000-0000-000071080000}"/>
    <cellStyle name="Comma 31 4" xfId="3874" xr:uid="{00000000-0005-0000-0000-000072080000}"/>
    <cellStyle name="Comma 31 5" xfId="50" xr:uid="{00000000-0005-0000-0000-000073080000}"/>
    <cellStyle name="Comma 31 5 2" xfId="71" xr:uid="{00000000-0005-0000-0000-000074080000}"/>
    <cellStyle name="Comma 32" xfId="1805" xr:uid="{00000000-0005-0000-0000-000075080000}"/>
    <cellStyle name="Comma 32 2" xfId="1806" xr:uid="{00000000-0005-0000-0000-000076080000}"/>
    <cellStyle name="Comma 32 2 2" xfId="3876" xr:uid="{00000000-0005-0000-0000-000077080000}"/>
    <cellStyle name="Comma 32 2 3" xfId="3875" xr:uid="{00000000-0005-0000-0000-000078080000}"/>
    <cellStyle name="Comma 33" xfId="1807" xr:uid="{00000000-0005-0000-0000-000079080000}"/>
    <cellStyle name="Comma 33 2" xfId="1808" xr:uid="{00000000-0005-0000-0000-00007A080000}"/>
    <cellStyle name="Comma 33 2 2" xfId="3878" xr:uid="{00000000-0005-0000-0000-00007B080000}"/>
    <cellStyle name="Comma 33 2 3" xfId="3877" xr:uid="{00000000-0005-0000-0000-00007C080000}"/>
    <cellStyle name="Comma 34" xfId="1809" xr:uid="{00000000-0005-0000-0000-00007D080000}"/>
    <cellStyle name="Comma 34 2" xfId="1810" xr:uid="{00000000-0005-0000-0000-00007E080000}"/>
    <cellStyle name="Comma 35" xfId="1811" xr:uid="{00000000-0005-0000-0000-00007F080000}"/>
    <cellStyle name="Comma 35 2" xfId="1812" xr:uid="{00000000-0005-0000-0000-000080080000}"/>
    <cellStyle name="Comma 36" xfId="1813" xr:uid="{00000000-0005-0000-0000-000081080000}"/>
    <cellStyle name="Comma 36 2" xfId="1814" xr:uid="{00000000-0005-0000-0000-000082080000}"/>
    <cellStyle name="Comma 36 3" xfId="3879" xr:uid="{00000000-0005-0000-0000-000083080000}"/>
    <cellStyle name="Comma 37" xfId="1815" xr:uid="{00000000-0005-0000-0000-000084080000}"/>
    <cellStyle name="Comma 37 2" xfId="1816" xr:uid="{00000000-0005-0000-0000-000085080000}"/>
    <cellStyle name="Comma 37 2 2" xfId="3881" xr:uid="{00000000-0005-0000-0000-000086080000}"/>
    <cellStyle name="Comma 37 3" xfId="3882" xr:uid="{00000000-0005-0000-0000-000087080000}"/>
    <cellStyle name="Comma 37 4" xfId="3883" xr:uid="{00000000-0005-0000-0000-000088080000}"/>
    <cellStyle name="Comma 37 5" xfId="3880" xr:uid="{00000000-0005-0000-0000-000089080000}"/>
    <cellStyle name="Comma 38" xfId="1817" xr:uid="{00000000-0005-0000-0000-00008A080000}"/>
    <cellStyle name="Comma 39" xfId="215" xr:uid="{00000000-0005-0000-0000-00008B080000}"/>
    <cellStyle name="Comma 39 2" xfId="1818" xr:uid="{00000000-0005-0000-0000-00008C080000}"/>
    <cellStyle name="Comma 39 2 2" xfId="3884" xr:uid="{00000000-0005-0000-0000-00008D080000}"/>
    <cellStyle name="Comma 4" xfId="100" xr:uid="{00000000-0005-0000-0000-00008E080000}"/>
    <cellStyle name="Comma 4 2" xfId="136" xr:uid="{00000000-0005-0000-0000-00008F080000}"/>
    <cellStyle name="Comma 4 2 2" xfId="1821" xr:uid="{00000000-0005-0000-0000-000090080000}"/>
    <cellStyle name="Comma 4 2 2 2" xfId="3886" xr:uid="{00000000-0005-0000-0000-000091080000}"/>
    <cellStyle name="Comma 4 2 2 3" xfId="3885" xr:uid="{00000000-0005-0000-0000-000092080000}"/>
    <cellStyle name="Comma 4 2 3" xfId="1822" xr:uid="{00000000-0005-0000-0000-000093080000}"/>
    <cellStyle name="Comma 4 2 4" xfId="1820" xr:uid="{00000000-0005-0000-0000-000094080000}"/>
    <cellStyle name="Comma 4 3" xfId="135" xr:uid="{00000000-0005-0000-0000-000095080000}"/>
    <cellStyle name="Comma 4 3 2" xfId="1824" xr:uid="{00000000-0005-0000-0000-000096080000}"/>
    <cellStyle name="Comma 4 3 3" xfId="1823" xr:uid="{00000000-0005-0000-0000-000097080000}"/>
    <cellStyle name="Comma 4 3 4" xfId="3887" xr:uid="{00000000-0005-0000-0000-000098080000}"/>
    <cellStyle name="Comma 4 4" xfId="233" xr:uid="{00000000-0005-0000-0000-000099080000}"/>
    <cellStyle name="Comma 4 4 2" xfId="1826" xr:uid="{00000000-0005-0000-0000-00009A080000}"/>
    <cellStyle name="Comma 4 4 3" xfId="1827" xr:uid="{00000000-0005-0000-0000-00009B080000}"/>
    <cellStyle name="Comma 4 4 4" xfId="1825" xr:uid="{00000000-0005-0000-0000-00009C080000}"/>
    <cellStyle name="Comma 4 4 5" xfId="3888" xr:uid="{00000000-0005-0000-0000-00009D080000}"/>
    <cellStyle name="Comma 4 5" xfId="1828" xr:uid="{00000000-0005-0000-0000-00009E080000}"/>
    <cellStyle name="Comma 4 6" xfId="1819" xr:uid="{00000000-0005-0000-0000-00009F080000}"/>
    <cellStyle name="Comma 4_3-NATGRID AT ANDHERIA MORE-EXTERNAL BOQ-FF Works-27.09.13" xfId="1829" xr:uid="{00000000-0005-0000-0000-0000A0080000}"/>
    <cellStyle name="Comma 40" xfId="1830" xr:uid="{00000000-0005-0000-0000-0000A1080000}"/>
    <cellStyle name="Comma 40 2" xfId="1831" xr:uid="{00000000-0005-0000-0000-0000A2080000}"/>
    <cellStyle name="Comma 41" xfId="1832" xr:uid="{00000000-0005-0000-0000-0000A3080000}"/>
    <cellStyle name="Comma 41 2" xfId="1833" xr:uid="{00000000-0005-0000-0000-0000A4080000}"/>
    <cellStyle name="Comma 41 2 2" xfId="3889" xr:uid="{00000000-0005-0000-0000-0000A5080000}"/>
    <cellStyle name="Comma 41 2 3" xfId="3890" xr:uid="{00000000-0005-0000-0000-0000A6080000}"/>
    <cellStyle name="Comma 41 3" xfId="3891" xr:uid="{00000000-0005-0000-0000-0000A7080000}"/>
    <cellStyle name="Comma 41 4" xfId="3892" xr:uid="{00000000-0005-0000-0000-0000A8080000}"/>
    <cellStyle name="Comma 42" xfId="1834" xr:uid="{00000000-0005-0000-0000-0000A9080000}"/>
    <cellStyle name="Comma 42 2" xfId="3893" xr:uid="{00000000-0005-0000-0000-0000AA080000}"/>
    <cellStyle name="Comma 43" xfId="41" xr:uid="{00000000-0005-0000-0000-0000AB080000}"/>
    <cellStyle name="Comma 43 2" xfId="1835" xr:uid="{00000000-0005-0000-0000-0000AC080000}"/>
    <cellStyle name="Comma 43 3" xfId="3894" xr:uid="{00000000-0005-0000-0000-0000AD080000}"/>
    <cellStyle name="Comma 44" xfId="444" xr:uid="{00000000-0005-0000-0000-0000AE080000}"/>
    <cellStyle name="Comma 45" xfId="2590" xr:uid="{00000000-0005-0000-0000-0000AF080000}"/>
    <cellStyle name="Comma 47" xfId="43" xr:uid="{00000000-0005-0000-0000-0000B0080000}"/>
    <cellStyle name="Comma 47 2" xfId="68" xr:uid="{00000000-0005-0000-0000-0000B1080000}"/>
    <cellStyle name="Comma 48" xfId="3895" xr:uid="{00000000-0005-0000-0000-0000B2080000}"/>
    <cellStyle name="Comma 5" xfId="137" xr:uid="{00000000-0005-0000-0000-0000B3080000}"/>
    <cellStyle name="Comma 5 2" xfId="138" xr:uid="{00000000-0005-0000-0000-0000B4080000}"/>
    <cellStyle name="Comma 5 2 2" xfId="1838" xr:uid="{00000000-0005-0000-0000-0000B5080000}"/>
    <cellStyle name="Comma 5 2 2 2" xfId="3896" xr:uid="{00000000-0005-0000-0000-0000B6080000}"/>
    <cellStyle name="Comma 5 2 3" xfId="1839" xr:uid="{00000000-0005-0000-0000-0000B7080000}"/>
    <cellStyle name="Comma 5 2 4" xfId="1837" xr:uid="{00000000-0005-0000-0000-0000B8080000}"/>
    <cellStyle name="Comma 5 3" xfId="139" xr:uid="{00000000-0005-0000-0000-0000B9080000}"/>
    <cellStyle name="Comma 5 3 2" xfId="3897" xr:uid="{00000000-0005-0000-0000-0000BA080000}"/>
    <cellStyle name="Comma 5 4" xfId="220" xr:uid="{00000000-0005-0000-0000-0000BB080000}"/>
    <cellStyle name="Comma 5 4 2" xfId="262" xr:uid="{00000000-0005-0000-0000-0000BC080000}"/>
    <cellStyle name="Comma 5 4 3" xfId="1840" xr:uid="{00000000-0005-0000-0000-0000BD080000}"/>
    <cellStyle name="Comma 5 5" xfId="1836" xr:uid="{00000000-0005-0000-0000-0000BE080000}"/>
    <cellStyle name="Comma 6" xfId="140" xr:uid="{00000000-0005-0000-0000-0000BF080000}"/>
    <cellStyle name="Comma 6 2" xfId="141" xr:uid="{00000000-0005-0000-0000-0000C0080000}"/>
    <cellStyle name="Comma 6 2 2" xfId="1842" xr:uid="{00000000-0005-0000-0000-0000C1080000}"/>
    <cellStyle name="Comma 6 2 2 2" xfId="214" xr:uid="{00000000-0005-0000-0000-0000C2080000}"/>
    <cellStyle name="Comma 6 2 2 3" xfId="3899" xr:uid="{00000000-0005-0000-0000-0000C3080000}"/>
    <cellStyle name="Comma 6 2 3" xfId="3900" xr:uid="{00000000-0005-0000-0000-0000C4080000}"/>
    <cellStyle name="Comma 6 2 4" xfId="3898" xr:uid="{00000000-0005-0000-0000-0000C5080000}"/>
    <cellStyle name="Comma 6 3" xfId="142" xr:uid="{00000000-0005-0000-0000-0000C6080000}"/>
    <cellStyle name="Comma 6 3 2" xfId="1843" xr:uid="{00000000-0005-0000-0000-0000C7080000}"/>
    <cellStyle name="Comma 6 3 3" xfId="3902" xr:uid="{00000000-0005-0000-0000-0000C8080000}"/>
    <cellStyle name="Comma 6 3 4" xfId="3901" xr:uid="{00000000-0005-0000-0000-0000C9080000}"/>
    <cellStyle name="Comma 6 4" xfId="1844" xr:uid="{00000000-0005-0000-0000-0000CA080000}"/>
    <cellStyle name="Comma 6 5" xfId="1845" xr:uid="{00000000-0005-0000-0000-0000CB080000}"/>
    <cellStyle name="Comma 6 5 2" xfId="3903" xr:uid="{00000000-0005-0000-0000-0000CC080000}"/>
    <cellStyle name="Comma 6 6" xfId="1841" xr:uid="{00000000-0005-0000-0000-0000CD080000}"/>
    <cellStyle name="Comma 6_3-NATGRID AT ANDHERIA MORE-EXTERNAL BOQ-FF Works-27.09.13" xfId="1846" xr:uid="{00000000-0005-0000-0000-0000CE080000}"/>
    <cellStyle name="Comma 7" xfId="143" xr:uid="{00000000-0005-0000-0000-0000CF080000}"/>
    <cellStyle name="Comma 7 2" xfId="216" xr:uid="{00000000-0005-0000-0000-0000D0080000}"/>
    <cellStyle name="Comma 7 2 2" xfId="1848" xr:uid="{00000000-0005-0000-0000-0000D1080000}"/>
    <cellStyle name="Comma 7 2 3" xfId="3904" xr:uid="{00000000-0005-0000-0000-0000D2080000}"/>
    <cellStyle name="Comma 7 3" xfId="367" xr:uid="{00000000-0005-0000-0000-0000D3080000}"/>
    <cellStyle name="Comma 7 3 2" xfId="1849" xr:uid="{00000000-0005-0000-0000-0000D4080000}"/>
    <cellStyle name="Comma 7 3 2 2" xfId="3905" xr:uid="{00000000-0005-0000-0000-0000D5080000}"/>
    <cellStyle name="Comma 7 3 3" xfId="3906" xr:uid="{00000000-0005-0000-0000-0000D6080000}"/>
    <cellStyle name="Comma 7 3 4" xfId="3907" xr:uid="{00000000-0005-0000-0000-0000D7080000}"/>
    <cellStyle name="Comma 7 4" xfId="1847" xr:uid="{00000000-0005-0000-0000-0000D8080000}"/>
    <cellStyle name="Comma 7 5" xfId="1850" xr:uid="{00000000-0005-0000-0000-0000D9080000}"/>
    <cellStyle name="Comma 8" xfId="144" xr:uid="{00000000-0005-0000-0000-0000DA080000}"/>
    <cellStyle name="Comma 8 2" xfId="1852" xr:uid="{00000000-0005-0000-0000-0000DB080000}"/>
    <cellStyle name="Comma 8 2 2" xfId="1853" xr:uid="{00000000-0005-0000-0000-0000DC080000}"/>
    <cellStyle name="Comma 8 2 2 2" xfId="3909" xr:uid="{00000000-0005-0000-0000-0000DD080000}"/>
    <cellStyle name="Comma 8 2 2 3" xfId="3908" xr:uid="{00000000-0005-0000-0000-0000DE080000}"/>
    <cellStyle name="Comma 8 3" xfId="1854" xr:uid="{00000000-0005-0000-0000-0000DF080000}"/>
    <cellStyle name="Comma 8 3 2" xfId="3911" xr:uid="{00000000-0005-0000-0000-0000E0080000}"/>
    <cellStyle name="Comma 8 3 3" xfId="3910" xr:uid="{00000000-0005-0000-0000-0000E1080000}"/>
    <cellStyle name="Comma 8 4" xfId="1855" xr:uid="{00000000-0005-0000-0000-0000E2080000}"/>
    <cellStyle name="Comma 8 4 2" xfId="3912" xr:uid="{00000000-0005-0000-0000-0000E3080000}"/>
    <cellStyle name="Comma 8 5" xfId="1851" xr:uid="{00000000-0005-0000-0000-0000E4080000}"/>
    <cellStyle name="Comma 9" xfId="49" xr:uid="{00000000-0005-0000-0000-0000E5080000}"/>
    <cellStyle name="Comma 9 2" xfId="202" xr:uid="{00000000-0005-0000-0000-0000E6080000}"/>
    <cellStyle name="Comma 9 2 2" xfId="1857" xr:uid="{00000000-0005-0000-0000-0000E7080000}"/>
    <cellStyle name="Comma 9 2 3" xfId="3913" xr:uid="{00000000-0005-0000-0000-0000E8080000}"/>
    <cellStyle name="Comma 9 3" xfId="258" xr:uid="{00000000-0005-0000-0000-0000E9080000}"/>
    <cellStyle name="Comma 9 3 2" xfId="1858" xr:uid="{00000000-0005-0000-0000-0000EA080000}"/>
    <cellStyle name="Comma 9 4" xfId="1856" xr:uid="{00000000-0005-0000-0000-0000EB080000}"/>
    <cellStyle name="Comma0" xfId="1859" xr:uid="{00000000-0005-0000-0000-0000EC080000}"/>
    <cellStyle name="Copied" xfId="1860" xr:uid="{00000000-0005-0000-0000-0000ED080000}"/>
    <cellStyle name="Copied 2" xfId="3914" xr:uid="{00000000-0005-0000-0000-0000EE080000}"/>
    <cellStyle name="COURIER" xfId="1861" xr:uid="{00000000-0005-0000-0000-0000EF080000}"/>
    <cellStyle name="COURIER 2" xfId="3915" xr:uid="{00000000-0005-0000-0000-0000F0080000}"/>
    <cellStyle name="CSI" xfId="1862" xr:uid="{00000000-0005-0000-0000-0000F1080000}"/>
    <cellStyle name="Currency $" xfId="1863" xr:uid="{00000000-0005-0000-0000-0000F2080000}"/>
    <cellStyle name="Currency $ 2" xfId="1864" xr:uid="{00000000-0005-0000-0000-0000F3080000}"/>
    <cellStyle name="Currency $ 3" xfId="1865" xr:uid="{00000000-0005-0000-0000-0000F4080000}"/>
    <cellStyle name="Currency $ 4" xfId="1866" xr:uid="{00000000-0005-0000-0000-0000F5080000}"/>
    <cellStyle name="Currency $ 5" xfId="1867" xr:uid="{00000000-0005-0000-0000-0000F6080000}"/>
    <cellStyle name="Currency $ 6" xfId="1868" xr:uid="{00000000-0005-0000-0000-0000F7080000}"/>
    <cellStyle name="Currency $_Cost_appraisal_Aliens_FPS" xfId="1869" xr:uid="{00000000-0005-0000-0000-0000F8080000}"/>
    <cellStyle name="Currency [0] 2" xfId="1870" xr:uid="{00000000-0005-0000-0000-0000F9080000}"/>
    <cellStyle name="Currency [0] 3" xfId="1871" xr:uid="{00000000-0005-0000-0000-0000FA080000}"/>
    <cellStyle name="Currency [0] 3 2" xfId="364" xr:uid="{00000000-0005-0000-0000-0000FB080000}"/>
    <cellStyle name="Currency [0] 4" xfId="1873" xr:uid="{00000000-0005-0000-0000-0000FC080000}"/>
    <cellStyle name="Currency 10" xfId="381" xr:uid="{00000000-0005-0000-0000-0000FD080000}"/>
    <cellStyle name="Currency 11" xfId="377" xr:uid="{00000000-0005-0000-0000-0000FE080000}"/>
    <cellStyle name="Currency 12" xfId="383" xr:uid="{00000000-0005-0000-0000-0000FF080000}"/>
    <cellStyle name="Currency 13" xfId="386" xr:uid="{00000000-0005-0000-0000-000000090000}"/>
    <cellStyle name="Currency 14" xfId="385" xr:uid="{00000000-0005-0000-0000-000001090000}"/>
    <cellStyle name="Currency 15" xfId="382" xr:uid="{00000000-0005-0000-0000-000002090000}"/>
    <cellStyle name="Currency 16" xfId="384" xr:uid="{00000000-0005-0000-0000-000003090000}"/>
    <cellStyle name="Currency 17" xfId="387" xr:uid="{00000000-0005-0000-0000-000004090000}"/>
    <cellStyle name="Currency 18" xfId="388" xr:uid="{00000000-0005-0000-0000-000005090000}"/>
    <cellStyle name="Currency 19" xfId="389" xr:uid="{00000000-0005-0000-0000-000006090000}"/>
    <cellStyle name="Currency 2" xfId="65" xr:uid="{00000000-0005-0000-0000-000007090000}"/>
    <cellStyle name="Currency 2 2" xfId="46" xr:uid="{00000000-0005-0000-0000-000008090000}"/>
    <cellStyle name="Currency 2 3" xfId="268" xr:uid="{00000000-0005-0000-0000-000009090000}"/>
    <cellStyle name="Currency 2 4" xfId="1874" xr:uid="{00000000-0005-0000-0000-00000A090000}"/>
    <cellStyle name="Currency 20" xfId="390" xr:uid="{00000000-0005-0000-0000-00000B090000}"/>
    <cellStyle name="Currency 21" xfId="391" xr:uid="{00000000-0005-0000-0000-00000C090000}"/>
    <cellStyle name="Currency 22" xfId="394" xr:uid="{00000000-0005-0000-0000-00000D090000}"/>
    <cellStyle name="Currency 23" xfId="400" xr:uid="{00000000-0005-0000-0000-00000E090000}"/>
    <cellStyle name="Currency 24" xfId="401" xr:uid="{00000000-0005-0000-0000-00000F090000}"/>
    <cellStyle name="Currency 25" xfId="403" xr:uid="{00000000-0005-0000-0000-000010090000}"/>
    <cellStyle name="Currency 26" xfId="402" xr:uid="{00000000-0005-0000-0000-000011090000}"/>
    <cellStyle name="Currency 27" xfId="404" xr:uid="{00000000-0005-0000-0000-000012090000}"/>
    <cellStyle name="Currency 28" xfId="405" xr:uid="{00000000-0005-0000-0000-000013090000}"/>
    <cellStyle name="Currency 29" xfId="406" xr:uid="{00000000-0005-0000-0000-000014090000}"/>
    <cellStyle name="Currency 3" xfId="47" xr:uid="{00000000-0005-0000-0000-000015090000}"/>
    <cellStyle name="Currency 3 2" xfId="69" xr:uid="{00000000-0005-0000-0000-000016090000}"/>
    <cellStyle name="Currency 30" xfId="407" xr:uid="{00000000-0005-0000-0000-000017090000}"/>
    <cellStyle name="Currency 31" xfId="409" xr:uid="{00000000-0005-0000-0000-000018090000}"/>
    <cellStyle name="Currency 32" xfId="408" xr:uid="{00000000-0005-0000-0000-000019090000}"/>
    <cellStyle name="Currency 33" xfId="410" xr:uid="{00000000-0005-0000-0000-00001A090000}"/>
    <cellStyle name="Currency 34" xfId="411" xr:uid="{00000000-0005-0000-0000-00001B090000}"/>
    <cellStyle name="Currency 35" xfId="412" xr:uid="{00000000-0005-0000-0000-00001C090000}"/>
    <cellStyle name="Currency 36" xfId="413" xr:uid="{00000000-0005-0000-0000-00001D090000}"/>
    <cellStyle name="Currency 37" xfId="414" xr:uid="{00000000-0005-0000-0000-00001E090000}"/>
    <cellStyle name="Currency 38" xfId="415" xr:uid="{00000000-0005-0000-0000-00001F090000}"/>
    <cellStyle name="Currency 39" xfId="416" xr:uid="{00000000-0005-0000-0000-000020090000}"/>
    <cellStyle name="Currency 4" xfId="99" xr:uid="{00000000-0005-0000-0000-000021090000}"/>
    <cellStyle name="Currency 40" xfId="417" xr:uid="{00000000-0005-0000-0000-000022090000}"/>
    <cellStyle name="Currency 41" xfId="418" xr:uid="{00000000-0005-0000-0000-000023090000}"/>
    <cellStyle name="Currency 42" xfId="421" xr:uid="{00000000-0005-0000-0000-000024090000}"/>
    <cellStyle name="Currency 43" xfId="419" xr:uid="{00000000-0005-0000-0000-000025090000}"/>
    <cellStyle name="Currency 44" xfId="422" xr:uid="{00000000-0005-0000-0000-000026090000}"/>
    <cellStyle name="Currency 45" xfId="423" xr:uid="{00000000-0005-0000-0000-000027090000}"/>
    <cellStyle name="Currency 46" xfId="420" xr:uid="{00000000-0005-0000-0000-000028090000}"/>
    <cellStyle name="Currency 5" xfId="246" xr:uid="{00000000-0005-0000-0000-000029090000}"/>
    <cellStyle name="Currency 5 2" xfId="1875" xr:uid="{00000000-0005-0000-0000-00002A090000}"/>
    <cellStyle name="Currency 6" xfId="376" xr:uid="{00000000-0005-0000-0000-00002B090000}"/>
    <cellStyle name="Currency 7" xfId="379" xr:uid="{00000000-0005-0000-0000-00002C090000}"/>
    <cellStyle name="Currency 8" xfId="378" xr:uid="{00000000-0005-0000-0000-00002D090000}"/>
    <cellStyle name="Currency 9" xfId="380" xr:uid="{00000000-0005-0000-0000-00002E090000}"/>
    <cellStyle name="Currency0" xfId="1876" xr:uid="{00000000-0005-0000-0000-00002F090000}"/>
    <cellStyle name="Date" xfId="1877" xr:uid="{00000000-0005-0000-0000-000030090000}"/>
    <cellStyle name="Date 2" xfId="1878" xr:uid="{00000000-0005-0000-0000-000031090000}"/>
    <cellStyle name="Date 3" xfId="1879" xr:uid="{00000000-0005-0000-0000-000032090000}"/>
    <cellStyle name="Date 4" xfId="1880" xr:uid="{00000000-0005-0000-0000-000033090000}"/>
    <cellStyle name="Date 5" xfId="1881" xr:uid="{00000000-0005-0000-0000-000034090000}"/>
    <cellStyle name="Date 6" xfId="1882" xr:uid="{00000000-0005-0000-0000-000035090000}"/>
    <cellStyle name="Date_exclusio-list" xfId="1883" xr:uid="{00000000-0005-0000-0000-000036090000}"/>
    <cellStyle name="Default 1" xfId="1884" xr:uid="{00000000-0005-0000-0000-000037090000}"/>
    <cellStyle name="Description" xfId="1885" xr:uid="{00000000-0005-0000-0000-000038090000}"/>
    <cellStyle name="Dezimal [0]_laroux" xfId="1886" xr:uid="{00000000-0005-0000-0000-000039090000}"/>
    <cellStyle name="Dezimal_laroux" xfId="1887" xr:uid="{00000000-0005-0000-0000-00003A090000}"/>
    <cellStyle name="Entered" xfId="1888" xr:uid="{00000000-0005-0000-0000-00003B090000}"/>
    <cellStyle name="Entered 2" xfId="3916" xr:uid="{00000000-0005-0000-0000-00003C090000}"/>
    <cellStyle name="Euro" xfId="1889" xr:uid="{00000000-0005-0000-0000-00003D090000}"/>
    <cellStyle name="Euro 2" xfId="1890" xr:uid="{00000000-0005-0000-0000-00003E090000}"/>
    <cellStyle name="Euro 3" xfId="3917" xr:uid="{00000000-0005-0000-0000-00003F090000}"/>
    <cellStyle name="Excel Built-in Accent1" xfId="145" xr:uid="{00000000-0005-0000-0000-000040090000}"/>
    <cellStyle name="Excel Built-in Accent1 2" xfId="424" xr:uid="{00000000-0005-0000-0000-000041090000}"/>
    <cellStyle name="Excel Built-in Excel Built-in TableStyleLight1" xfId="40" xr:uid="{00000000-0005-0000-0000-000042090000}"/>
    <cellStyle name="Excel Built-in Normal" xfId="2" xr:uid="{00000000-0005-0000-0000-000043090000}"/>
    <cellStyle name="Excel Built-in Normal 1" xfId="1892" xr:uid="{00000000-0005-0000-0000-000044090000}"/>
    <cellStyle name="Excel Built-in Normal 1 2" xfId="1893" xr:uid="{00000000-0005-0000-0000-000045090000}"/>
    <cellStyle name="Excel Built-in Normal 1 2 2" xfId="3918" xr:uid="{00000000-0005-0000-0000-000046090000}"/>
    <cellStyle name="Excel Built-in Normal 1 3" xfId="3919" xr:uid="{00000000-0005-0000-0000-000047090000}"/>
    <cellStyle name="Excel Built-in Normal 2" xfId="1894" xr:uid="{00000000-0005-0000-0000-000048090000}"/>
    <cellStyle name="Excel Built-in Normal 2 2" xfId="1895" xr:uid="{00000000-0005-0000-0000-000049090000}"/>
    <cellStyle name="Excel Built-in Normal 2 2 2" xfId="3920" xr:uid="{00000000-0005-0000-0000-00004A090000}"/>
    <cellStyle name="Excel Built-in Normal 2 2 2 2" xfId="95" xr:uid="{00000000-0005-0000-0000-00004B090000}"/>
    <cellStyle name="Excel Built-in Normal 2 3" xfId="3921" xr:uid="{00000000-0005-0000-0000-00004C090000}"/>
    <cellStyle name="Excel Built-in Normal 3" xfId="18" xr:uid="{00000000-0005-0000-0000-00004D090000}"/>
    <cellStyle name="Excel Built-in Normal 4" xfId="1896" xr:uid="{00000000-0005-0000-0000-00004E090000}"/>
    <cellStyle name="Excel Built-in Normal_2-BOQ- ESIC HOSPITAL AT CHANDIGARH-07.08.2012-R5" xfId="1897" xr:uid="{00000000-0005-0000-0000-00004F090000}"/>
    <cellStyle name="Excel_BuiltIn_40% - Accent1 1" xfId="146" xr:uid="{00000000-0005-0000-0000-000050090000}"/>
    <cellStyle name="Explanatory Text 10" xfId="1898" xr:uid="{00000000-0005-0000-0000-000051090000}"/>
    <cellStyle name="Explanatory Text 10 2" xfId="1899" xr:uid="{00000000-0005-0000-0000-000052090000}"/>
    <cellStyle name="Explanatory Text 11" xfId="1900" xr:uid="{00000000-0005-0000-0000-000053090000}"/>
    <cellStyle name="Explanatory Text 11 2" xfId="1901" xr:uid="{00000000-0005-0000-0000-000054090000}"/>
    <cellStyle name="Explanatory Text 12" xfId="1902" xr:uid="{00000000-0005-0000-0000-000055090000}"/>
    <cellStyle name="Explanatory Text 12 2" xfId="1903" xr:uid="{00000000-0005-0000-0000-000056090000}"/>
    <cellStyle name="Explanatory Text 13" xfId="1904" xr:uid="{00000000-0005-0000-0000-000057090000}"/>
    <cellStyle name="Explanatory Text 13 2" xfId="1905" xr:uid="{00000000-0005-0000-0000-000058090000}"/>
    <cellStyle name="Explanatory Text 14" xfId="1906" xr:uid="{00000000-0005-0000-0000-000059090000}"/>
    <cellStyle name="Explanatory Text 14 2" xfId="1907" xr:uid="{00000000-0005-0000-0000-00005A090000}"/>
    <cellStyle name="Explanatory Text 15" xfId="1908" xr:uid="{00000000-0005-0000-0000-00005B090000}"/>
    <cellStyle name="Explanatory Text 15 2" xfId="1909" xr:uid="{00000000-0005-0000-0000-00005C090000}"/>
    <cellStyle name="Explanatory Text 16" xfId="1910" xr:uid="{00000000-0005-0000-0000-00005D090000}"/>
    <cellStyle name="Explanatory Text 16 2" xfId="1911" xr:uid="{00000000-0005-0000-0000-00005E090000}"/>
    <cellStyle name="Explanatory Text 17" xfId="1912" xr:uid="{00000000-0005-0000-0000-00005F090000}"/>
    <cellStyle name="Explanatory Text 17 2" xfId="1913" xr:uid="{00000000-0005-0000-0000-000060090000}"/>
    <cellStyle name="Explanatory Text 18" xfId="1914" xr:uid="{00000000-0005-0000-0000-000061090000}"/>
    <cellStyle name="Explanatory Text 18 2" xfId="1915" xr:uid="{00000000-0005-0000-0000-000062090000}"/>
    <cellStyle name="Explanatory Text 19" xfId="1916" xr:uid="{00000000-0005-0000-0000-000063090000}"/>
    <cellStyle name="Explanatory Text 2" xfId="147" xr:uid="{00000000-0005-0000-0000-000064090000}"/>
    <cellStyle name="Explanatory Text 2 2" xfId="1918" xr:uid="{00000000-0005-0000-0000-000065090000}"/>
    <cellStyle name="Explanatory Text 20" xfId="1919" xr:uid="{00000000-0005-0000-0000-000066090000}"/>
    <cellStyle name="Explanatory Text 21" xfId="1920" xr:uid="{00000000-0005-0000-0000-000067090000}"/>
    <cellStyle name="Explanatory Text 22" xfId="1921" xr:uid="{00000000-0005-0000-0000-000068090000}"/>
    <cellStyle name="Explanatory Text 23" xfId="1922" xr:uid="{00000000-0005-0000-0000-000069090000}"/>
    <cellStyle name="Explanatory Text 24" xfId="1923" xr:uid="{00000000-0005-0000-0000-00006A090000}"/>
    <cellStyle name="Explanatory Text 25" xfId="1924" xr:uid="{00000000-0005-0000-0000-00006B090000}"/>
    <cellStyle name="Explanatory Text 3" xfId="1925" xr:uid="{00000000-0005-0000-0000-00006C090000}"/>
    <cellStyle name="Explanatory Text 3 2" xfId="1926" xr:uid="{00000000-0005-0000-0000-00006D090000}"/>
    <cellStyle name="Explanatory Text 4" xfId="1927" xr:uid="{00000000-0005-0000-0000-00006E090000}"/>
    <cellStyle name="Explanatory Text 4 2" xfId="1928" xr:uid="{00000000-0005-0000-0000-00006F090000}"/>
    <cellStyle name="Explanatory Text 5" xfId="1929" xr:uid="{00000000-0005-0000-0000-000070090000}"/>
    <cellStyle name="Explanatory Text 5 2" xfId="1930" xr:uid="{00000000-0005-0000-0000-000071090000}"/>
    <cellStyle name="Explanatory Text 6" xfId="1931" xr:uid="{00000000-0005-0000-0000-000072090000}"/>
    <cellStyle name="Explanatory Text 6 2" xfId="1932" xr:uid="{00000000-0005-0000-0000-000073090000}"/>
    <cellStyle name="Explanatory Text 7" xfId="1933" xr:uid="{00000000-0005-0000-0000-000074090000}"/>
    <cellStyle name="Explanatory Text 7 2" xfId="1934" xr:uid="{00000000-0005-0000-0000-000075090000}"/>
    <cellStyle name="Explanatory Text 8" xfId="1935" xr:uid="{00000000-0005-0000-0000-000076090000}"/>
    <cellStyle name="Explanatory Text 8 2" xfId="1936" xr:uid="{00000000-0005-0000-0000-000077090000}"/>
    <cellStyle name="Explanatory Text 9" xfId="1937" xr:uid="{00000000-0005-0000-0000-000078090000}"/>
    <cellStyle name="Explanatory Text 9 2" xfId="1938" xr:uid="{00000000-0005-0000-0000-000079090000}"/>
    <cellStyle name="F2" xfId="1939" xr:uid="{00000000-0005-0000-0000-00007A090000}"/>
    <cellStyle name="F2 2" xfId="1940" xr:uid="{00000000-0005-0000-0000-00007B090000}"/>
    <cellStyle name="F2 3" xfId="1941" xr:uid="{00000000-0005-0000-0000-00007C090000}"/>
    <cellStyle name="F2 4" xfId="1942" xr:uid="{00000000-0005-0000-0000-00007D090000}"/>
    <cellStyle name="F2 5" xfId="1943" xr:uid="{00000000-0005-0000-0000-00007E090000}"/>
    <cellStyle name="F2 6" xfId="1944" xr:uid="{00000000-0005-0000-0000-00007F090000}"/>
    <cellStyle name="F3" xfId="1945" xr:uid="{00000000-0005-0000-0000-000080090000}"/>
    <cellStyle name="F3 2" xfId="1946" xr:uid="{00000000-0005-0000-0000-000081090000}"/>
    <cellStyle name="F3 3" xfId="1947" xr:uid="{00000000-0005-0000-0000-000082090000}"/>
    <cellStyle name="F3 4" xfId="1948" xr:uid="{00000000-0005-0000-0000-000083090000}"/>
    <cellStyle name="F3 5" xfId="1949" xr:uid="{00000000-0005-0000-0000-000084090000}"/>
    <cellStyle name="F3 6" xfId="1950" xr:uid="{00000000-0005-0000-0000-000085090000}"/>
    <cellStyle name="F4" xfId="1951" xr:uid="{00000000-0005-0000-0000-000086090000}"/>
    <cellStyle name="F4 2" xfId="1952" xr:uid="{00000000-0005-0000-0000-000087090000}"/>
    <cellStyle name="F4 3" xfId="1953" xr:uid="{00000000-0005-0000-0000-000088090000}"/>
    <cellStyle name="F4 4" xfId="1954" xr:uid="{00000000-0005-0000-0000-000089090000}"/>
    <cellStyle name="F4 5" xfId="1955" xr:uid="{00000000-0005-0000-0000-00008A090000}"/>
    <cellStyle name="F4 6" xfId="1956" xr:uid="{00000000-0005-0000-0000-00008B090000}"/>
    <cellStyle name="F5" xfId="1957" xr:uid="{00000000-0005-0000-0000-00008C090000}"/>
    <cellStyle name="F5 2" xfId="1958" xr:uid="{00000000-0005-0000-0000-00008D090000}"/>
    <cellStyle name="F5 3" xfId="1959" xr:uid="{00000000-0005-0000-0000-00008E090000}"/>
    <cellStyle name="F5 4" xfId="1960" xr:uid="{00000000-0005-0000-0000-00008F090000}"/>
    <cellStyle name="F5 5" xfId="1961" xr:uid="{00000000-0005-0000-0000-000090090000}"/>
    <cellStyle name="F5 6" xfId="1962" xr:uid="{00000000-0005-0000-0000-000091090000}"/>
    <cellStyle name="F6" xfId="1963" xr:uid="{00000000-0005-0000-0000-000092090000}"/>
    <cellStyle name="F6 2" xfId="1964" xr:uid="{00000000-0005-0000-0000-000093090000}"/>
    <cellStyle name="F6 3" xfId="1965" xr:uid="{00000000-0005-0000-0000-000094090000}"/>
    <cellStyle name="F6 4" xfId="1966" xr:uid="{00000000-0005-0000-0000-000095090000}"/>
    <cellStyle name="F6 5" xfId="1967" xr:uid="{00000000-0005-0000-0000-000096090000}"/>
    <cellStyle name="F6 6" xfId="1968" xr:uid="{00000000-0005-0000-0000-000097090000}"/>
    <cellStyle name="F7" xfId="1969" xr:uid="{00000000-0005-0000-0000-000098090000}"/>
    <cellStyle name="F7 2" xfId="1970" xr:uid="{00000000-0005-0000-0000-000099090000}"/>
    <cellStyle name="F7 3" xfId="1971" xr:uid="{00000000-0005-0000-0000-00009A090000}"/>
    <cellStyle name="F7 4" xfId="1972" xr:uid="{00000000-0005-0000-0000-00009B090000}"/>
    <cellStyle name="F7 5" xfId="1973" xr:uid="{00000000-0005-0000-0000-00009C090000}"/>
    <cellStyle name="F7 6" xfId="1974" xr:uid="{00000000-0005-0000-0000-00009D090000}"/>
    <cellStyle name="F8" xfId="1975" xr:uid="{00000000-0005-0000-0000-00009E090000}"/>
    <cellStyle name="F8 2" xfId="1976" xr:uid="{00000000-0005-0000-0000-00009F090000}"/>
    <cellStyle name="F8 3" xfId="1977" xr:uid="{00000000-0005-0000-0000-0000A0090000}"/>
    <cellStyle name="F8 4" xfId="1978" xr:uid="{00000000-0005-0000-0000-0000A1090000}"/>
    <cellStyle name="F8 5" xfId="1979" xr:uid="{00000000-0005-0000-0000-0000A2090000}"/>
    <cellStyle name="F8 6" xfId="1980" xr:uid="{00000000-0005-0000-0000-0000A3090000}"/>
    <cellStyle name="Fixed" xfId="1981" xr:uid="{00000000-0005-0000-0000-0000A4090000}"/>
    <cellStyle name="Fixed 2" xfId="1982" xr:uid="{00000000-0005-0000-0000-0000A5090000}"/>
    <cellStyle name="Fixed 3" xfId="1983" xr:uid="{00000000-0005-0000-0000-0000A6090000}"/>
    <cellStyle name="Fixed 4" xfId="1984" xr:uid="{00000000-0005-0000-0000-0000A7090000}"/>
    <cellStyle name="Fixed 5" xfId="1985" xr:uid="{00000000-0005-0000-0000-0000A8090000}"/>
    <cellStyle name="Fixed 6" xfId="1986" xr:uid="{00000000-0005-0000-0000-0000A9090000}"/>
    <cellStyle name="Fixed_exclusio-list" xfId="1987" xr:uid="{00000000-0005-0000-0000-0000AA090000}"/>
    <cellStyle name="Followed Hyperlink 10" xfId="1988" xr:uid="{00000000-0005-0000-0000-0000AB090000}"/>
    <cellStyle name="Followed Hyperlink 11" xfId="1989" xr:uid="{00000000-0005-0000-0000-0000AC090000}"/>
    <cellStyle name="Followed Hyperlink 12" xfId="1990" xr:uid="{00000000-0005-0000-0000-0000AD090000}"/>
    <cellStyle name="Followed Hyperlink 13" xfId="1991" xr:uid="{00000000-0005-0000-0000-0000AE090000}"/>
    <cellStyle name="Followed Hyperlink 14" xfId="1992" xr:uid="{00000000-0005-0000-0000-0000AF090000}"/>
    <cellStyle name="Followed Hyperlink 15" xfId="1993" xr:uid="{00000000-0005-0000-0000-0000B0090000}"/>
    <cellStyle name="Followed Hyperlink 16" xfId="1994" xr:uid="{00000000-0005-0000-0000-0000B1090000}"/>
    <cellStyle name="Followed Hyperlink 2" xfId="1995" xr:uid="{00000000-0005-0000-0000-0000B2090000}"/>
    <cellStyle name="Followed Hyperlink 3" xfId="1996" xr:uid="{00000000-0005-0000-0000-0000B3090000}"/>
    <cellStyle name="Followed Hyperlink 4" xfId="1997" xr:uid="{00000000-0005-0000-0000-0000B4090000}"/>
    <cellStyle name="Followed Hyperlink 5" xfId="1998" xr:uid="{00000000-0005-0000-0000-0000B5090000}"/>
    <cellStyle name="Followed Hyperlink 6" xfId="1999" xr:uid="{00000000-0005-0000-0000-0000B6090000}"/>
    <cellStyle name="Followed Hyperlink 7" xfId="2000" xr:uid="{00000000-0005-0000-0000-0000B7090000}"/>
    <cellStyle name="Followed Hyperlink 8" xfId="2001" xr:uid="{00000000-0005-0000-0000-0000B8090000}"/>
    <cellStyle name="Followed Hyperlink 9" xfId="2002" xr:uid="{00000000-0005-0000-0000-0000B9090000}"/>
    <cellStyle name="Foottitle" xfId="2003" xr:uid="{00000000-0005-0000-0000-0000BA090000}"/>
    <cellStyle name="FORM" xfId="2004" xr:uid="{00000000-0005-0000-0000-0000BB090000}"/>
    <cellStyle name="FORM 2" xfId="2005" xr:uid="{00000000-0005-0000-0000-0000BC090000}"/>
    <cellStyle name="FORM 3" xfId="2006" xr:uid="{00000000-0005-0000-0000-0000BD090000}"/>
    <cellStyle name="FORM 4" xfId="2007" xr:uid="{00000000-0005-0000-0000-0000BE090000}"/>
    <cellStyle name="FORM 5" xfId="2008" xr:uid="{00000000-0005-0000-0000-0000BF090000}"/>
    <cellStyle name="FORM 6" xfId="2009" xr:uid="{00000000-0005-0000-0000-0000C0090000}"/>
    <cellStyle name="FORM_Cost_appraisal_Aliens_FPS" xfId="2010" xr:uid="{00000000-0005-0000-0000-0000C1090000}"/>
    <cellStyle name="Formula" xfId="2011" xr:uid="{00000000-0005-0000-0000-0000C2090000}"/>
    <cellStyle name="Formula 2" xfId="2012" xr:uid="{00000000-0005-0000-0000-0000C3090000}"/>
    <cellStyle name="Formula 3" xfId="2013" xr:uid="{00000000-0005-0000-0000-0000C4090000}"/>
    <cellStyle name="Formula 4" xfId="2014" xr:uid="{00000000-0005-0000-0000-0000C5090000}"/>
    <cellStyle name="Formula 5" xfId="2015" xr:uid="{00000000-0005-0000-0000-0000C6090000}"/>
    <cellStyle name="Formula 6" xfId="2016" xr:uid="{00000000-0005-0000-0000-0000C7090000}"/>
    <cellStyle name="Formula_Cost_appraisal_Aliens_FPS" xfId="2017" xr:uid="{00000000-0005-0000-0000-0000C8090000}"/>
    <cellStyle name="Good" xfId="30" builtinId="26"/>
    <cellStyle name="Good 10" xfId="2018" xr:uid="{00000000-0005-0000-0000-0000CA090000}"/>
    <cellStyle name="Good 10 2" xfId="2019" xr:uid="{00000000-0005-0000-0000-0000CB090000}"/>
    <cellStyle name="Good 11" xfId="2020" xr:uid="{00000000-0005-0000-0000-0000CC090000}"/>
    <cellStyle name="Good 11 2" xfId="2021" xr:uid="{00000000-0005-0000-0000-0000CD090000}"/>
    <cellStyle name="Good 12" xfId="2022" xr:uid="{00000000-0005-0000-0000-0000CE090000}"/>
    <cellStyle name="Good 12 2" xfId="2023" xr:uid="{00000000-0005-0000-0000-0000CF090000}"/>
    <cellStyle name="Good 13" xfId="2024" xr:uid="{00000000-0005-0000-0000-0000D0090000}"/>
    <cellStyle name="Good 13 2" xfId="2025" xr:uid="{00000000-0005-0000-0000-0000D1090000}"/>
    <cellStyle name="Good 14" xfId="2026" xr:uid="{00000000-0005-0000-0000-0000D2090000}"/>
    <cellStyle name="Good 14 2" xfId="2027" xr:uid="{00000000-0005-0000-0000-0000D3090000}"/>
    <cellStyle name="Good 15" xfId="2028" xr:uid="{00000000-0005-0000-0000-0000D4090000}"/>
    <cellStyle name="Good 15 2" xfId="2029" xr:uid="{00000000-0005-0000-0000-0000D5090000}"/>
    <cellStyle name="Good 16" xfId="2030" xr:uid="{00000000-0005-0000-0000-0000D6090000}"/>
    <cellStyle name="Good 16 2" xfId="2031" xr:uid="{00000000-0005-0000-0000-0000D7090000}"/>
    <cellStyle name="Good 17" xfId="2032" xr:uid="{00000000-0005-0000-0000-0000D8090000}"/>
    <cellStyle name="Good 17 2" xfId="2033" xr:uid="{00000000-0005-0000-0000-0000D9090000}"/>
    <cellStyle name="Good 18" xfId="2034" xr:uid="{00000000-0005-0000-0000-0000DA090000}"/>
    <cellStyle name="Good 18 2" xfId="2035" xr:uid="{00000000-0005-0000-0000-0000DB090000}"/>
    <cellStyle name="Good 19" xfId="2036" xr:uid="{00000000-0005-0000-0000-0000DC090000}"/>
    <cellStyle name="Good 2" xfId="148" xr:uid="{00000000-0005-0000-0000-0000DD090000}"/>
    <cellStyle name="Good 2 2" xfId="2038" xr:uid="{00000000-0005-0000-0000-0000DE090000}"/>
    <cellStyle name="Good 20" xfId="2039" xr:uid="{00000000-0005-0000-0000-0000DF090000}"/>
    <cellStyle name="Good 21" xfId="2040" xr:uid="{00000000-0005-0000-0000-0000E0090000}"/>
    <cellStyle name="Good 22" xfId="2041" xr:uid="{00000000-0005-0000-0000-0000E1090000}"/>
    <cellStyle name="Good 23" xfId="2042" xr:uid="{00000000-0005-0000-0000-0000E2090000}"/>
    <cellStyle name="Good 24" xfId="2043" xr:uid="{00000000-0005-0000-0000-0000E3090000}"/>
    <cellStyle name="Good 25" xfId="2044" xr:uid="{00000000-0005-0000-0000-0000E4090000}"/>
    <cellStyle name="Good 3" xfId="2045" xr:uid="{00000000-0005-0000-0000-0000E5090000}"/>
    <cellStyle name="Good 3 2" xfId="2046" xr:uid="{00000000-0005-0000-0000-0000E6090000}"/>
    <cellStyle name="Good 4" xfId="2047" xr:uid="{00000000-0005-0000-0000-0000E7090000}"/>
    <cellStyle name="Good 4 2" xfId="2048" xr:uid="{00000000-0005-0000-0000-0000E8090000}"/>
    <cellStyle name="Good 5" xfId="2049" xr:uid="{00000000-0005-0000-0000-0000E9090000}"/>
    <cellStyle name="Good 5 2" xfId="2050" xr:uid="{00000000-0005-0000-0000-0000EA090000}"/>
    <cellStyle name="Good 6" xfId="2051" xr:uid="{00000000-0005-0000-0000-0000EB090000}"/>
    <cellStyle name="Good 6 2" xfId="2052" xr:uid="{00000000-0005-0000-0000-0000EC090000}"/>
    <cellStyle name="Good 7" xfId="2053" xr:uid="{00000000-0005-0000-0000-0000ED090000}"/>
    <cellStyle name="Good 7 2" xfId="2054" xr:uid="{00000000-0005-0000-0000-0000EE090000}"/>
    <cellStyle name="Good 8" xfId="2055" xr:uid="{00000000-0005-0000-0000-0000EF090000}"/>
    <cellStyle name="Good 8 2" xfId="2056" xr:uid="{00000000-0005-0000-0000-0000F0090000}"/>
    <cellStyle name="Good 9" xfId="2057" xr:uid="{00000000-0005-0000-0000-0000F1090000}"/>
    <cellStyle name="Good 9 2" xfId="2058" xr:uid="{00000000-0005-0000-0000-0000F2090000}"/>
    <cellStyle name="Grey" xfId="2059" xr:uid="{00000000-0005-0000-0000-0000F3090000}"/>
    <cellStyle name="Grey 2" xfId="3922" xr:uid="{00000000-0005-0000-0000-0000F4090000}"/>
    <cellStyle name="header" xfId="2060" xr:uid="{00000000-0005-0000-0000-0000F5090000}"/>
    <cellStyle name="Header1" xfId="2061" xr:uid="{00000000-0005-0000-0000-0000F6090000}"/>
    <cellStyle name="Header2" xfId="2062" xr:uid="{00000000-0005-0000-0000-0000F7090000}"/>
    <cellStyle name="Header2 2" xfId="3923" xr:uid="{00000000-0005-0000-0000-0000F8090000}"/>
    <cellStyle name="Heading 1 10" xfId="2063" xr:uid="{00000000-0005-0000-0000-0000F9090000}"/>
    <cellStyle name="Heading 1 10 2" xfId="2064" xr:uid="{00000000-0005-0000-0000-0000FA090000}"/>
    <cellStyle name="Heading 1 11" xfId="2065" xr:uid="{00000000-0005-0000-0000-0000FB090000}"/>
    <cellStyle name="Heading 1 11 2" xfId="2066" xr:uid="{00000000-0005-0000-0000-0000FC090000}"/>
    <cellStyle name="Heading 1 12" xfId="2067" xr:uid="{00000000-0005-0000-0000-0000FD090000}"/>
    <cellStyle name="Heading 1 12 2" xfId="2068" xr:uid="{00000000-0005-0000-0000-0000FE090000}"/>
    <cellStyle name="Heading 1 13" xfId="2069" xr:uid="{00000000-0005-0000-0000-0000FF090000}"/>
    <cellStyle name="Heading 1 13 2" xfId="2070" xr:uid="{00000000-0005-0000-0000-0000000A0000}"/>
    <cellStyle name="Heading 1 14" xfId="2071" xr:uid="{00000000-0005-0000-0000-0000010A0000}"/>
    <cellStyle name="Heading 1 14 2" xfId="2072" xr:uid="{00000000-0005-0000-0000-0000020A0000}"/>
    <cellStyle name="Heading 1 15" xfId="2073" xr:uid="{00000000-0005-0000-0000-0000030A0000}"/>
    <cellStyle name="Heading 1 15 2" xfId="2074" xr:uid="{00000000-0005-0000-0000-0000040A0000}"/>
    <cellStyle name="Heading 1 16" xfId="2075" xr:uid="{00000000-0005-0000-0000-0000050A0000}"/>
    <cellStyle name="Heading 1 16 2" xfId="2076" xr:uid="{00000000-0005-0000-0000-0000060A0000}"/>
    <cellStyle name="Heading 1 17" xfId="2077" xr:uid="{00000000-0005-0000-0000-0000070A0000}"/>
    <cellStyle name="Heading 1 17 2" xfId="2078" xr:uid="{00000000-0005-0000-0000-0000080A0000}"/>
    <cellStyle name="Heading 1 18" xfId="2079" xr:uid="{00000000-0005-0000-0000-0000090A0000}"/>
    <cellStyle name="Heading 1 18 2" xfId="2080" xr:uid="{00000000-0005-0000-0000-00000A0A0000}"/>
    <cellStyle name="Heading 1 19" xfId="2081" xr:uid="{00000000-0005-0000-0000-00000B0A0000}"/>
    <cellStyle name="Heading 1 2" xfId="149" xr:uid="{00000000-0005-0000-0000-00000C0A0000}"/>
    <cellStyle name="Heading 1 2 2" xfId="2083" xr:uid="{00000000-0005-0000-0000-00000D0A0000}"/>
    <cellStyle name="Heading 1 2 3" xfId="2082" xr:uid="{00000000-0005-0000-0000-00000E0A0000}"/>
    <cellStyle name="Heading 1 20" xfId="2084" xr:uid="{00000000-0005-0000-0000-00000F0A0000}"/>
    <cellStyle name="Heading 1 21" xfId="2085" xr:uid="{00000000-0005-0000-0000-0000100A0000}"/>
    <cellStyle name="Heading 1 22" xfId="2086" xr:uid="{00000000-0005-0000-0000-0000110A0000}"/>
    <cellStyle name="Heading 1 23" xfId="2087" xr:uid="{00000000-0005-0000-0000-0000120A0000}"/>
    <cellStyle name="Heading 1 24" xfId="2088" xr:uid="{00000000-0005-0000-0000-0000130A0000}"/>
    <cellStyle name="Heading 1 25" xfId="2089" xr:uid="{00000000-0005-0000-0000-0000140A0000}"/>
    <cellStyle name="Heading 1 3" xfId="2090" xr:uid="{00000000-0005-0000-0000-0000150A0000}"/>
    <cellStyle name="Heading 1 3 2" xfId="2091" xr:uid="{00000000-0005-0000-0000-0000160A0000}"/>
    <cellStyle name="Heading 1 3 3" xfId="3924" xr:uid="{00000000-0005-0000-0000-0000170A0000}"/>
    <cellStyle name="Heading 1 4" xfId="2092" xr:uid="{00000000-0005-0000-0000-0000180A0000}"/>
    <cellStyle name="Heading 1 4 2" xfId="2093" xr:uid="{00000000-0005-0000-0000-0000190A0000}"/>
    <cellStyle name="Heading 1 4 3" xfId="3925" xr:uid="{00000000-0005-0000-0000-00001A0A0000}"/>
    <cellStyle name="Heading 1 5" xfId="2094" xr:uid="{00000000-0005-0000-0000-00001B0A0000}"/>
    <cellStyle name="Heading 1 5 2" xfId="2095" xr:uid="{00000000-0005-0000-0000-00001C0A0000}"/>
    <cellStyle name="Heading 1 5 3" xfId="3926" xr:uid="{00000000-0005-0000-0000-00001D0A0000}"/>
    <cellStyle name="Heading 1 6" xfId="2096" xr:uid="{00000000-0005-0000-0000-00001E0A0000}"/>
    <cellStyle name="Heading 1 6 2" xfId="2097" xr:uid="{00000000-0005-0000-0000-00001F0A0000}"/>
    <cellStyle name="Heading 1 6 3" xfId="3927" xr:uid="{00000000-0005-0000-0000-0000200A0000}"/>
    <cellStyle name="Heading 1 7" xfId="2098" xr:uid="{00000000-0005-0000-0000-0000210A0000}"/>
    <cellStyle name="Heading 1 7 2" xfId="2099" xr:uid="{00000000-0005-0000-0000-0000220A0000}"/>
    <cellStyle name="Heading 1 7 3" xfId="3928" xr:uid="{00000000-0005-0000-0000-0000230A0000}"/>
    <cellStyle name="Heading 1 8" xfId="2100" xr:uid="{00000000-0005-0000-0000-0000240A0000}"/>
    <cellStyle name="Heading 1 8 2" xfId="2101" xr:uid="{00000000-0005-0000-0000-0000250A0000}"/>
    <cellStyle name="Heading 1 8 3" xfId="3929" xr:uid="{00000000-0005-0000-0000-0000260A0000}"/>
    <cellStyle name="Heading 1 9" xfId="2102" xr:uid="{00000000-0005-0000-0000-0000270A0000}"/>
    <cellStyle name="Heading 1 9 2" xfId="2103" xr:uid="{00000000-0005-0000-0000-0000280A0000}"/>
    <cellStyle name="Heading 2 10" xfId="2104" xr:uid="{00000000-0005-0000-0000-0000290A0000}"/>
    <cellStyle name="Heading 2 10 2" xfId="2105" xr:uid="{00000000-0005-0000-0000-00002A0A0000}"/>
    <cellStyle name="Heading 2 11" xfId="2106" xr:uid="{00000000-0005-0000-0000-00002B0A0000}"/>
    <cellStyle name="Heading 2 11 2" xfId="2107" xr:uid="{00000000-0005-0000-0000-00002C0A0000}"/>
    <cellStyle name="Heading 2 12" xfId="2108" xr:uid="{00000000-0005-0000-0000-00002D0A0000}"/>
    <cellStyle name="Heading 2 12 2" xfId="2109" xr:uid="{00000000-0005-0000-0000-00002E0A0000}"/>
    <cellStyle name="Heading 2 13" xfId="2110" xr:uid="{00000000-0005-0000-0000-00002F0A0000}"/>
    <cellStyle name="Heading 2 13 2" xfId="2111" xr:uid="{00000000-0005-0000-0000-0000300A0000}"/>
    <cellStyle name="Heading 2 14" xfId="2112" xr:uid="{00000000-0005-0000-0000-0000310A0000}"/>
    <cellStyle name="Heading 2 14 2" xfId="2113" xr:uid="{00000000-0005-0000-0000-0000320A0000}"/>
    <cellStyle name="Heading 2 15" xfId="2114" xr:uid="{00000000-0005-0000-0000-0000330A0000}"/>
    <cellStyle name="Heading 2 15 2" xfId="2115" xr:uid="{00000000-0005-0000-0000-0000340A0000}"/>
    <cellStyle name="Heading 2 16" xfId="2116" xr:uid="{00000000-0005-0000-0000-0000350A0000}"/>
    <cellStyle name="Heading 2 16 2" xfId="2117" xr:uid="{00000000-0005-0000-0000-0000360A0000}"/>
    <cellStyle name="Heading 2 17" xfId="2118" xr:uid="{00000000-0005-0000-0000-0000370A0000}"/>
    <cellStyle name="Heading 2 17 2" xfId="2119" xr:uid="{00000000-0005-0000-0000-0000380A0000}"/>
    <cellStyle name="Heading 2 18" xfId="2120" xr:uid="{00000000-0005-0000-0000-0000390A0000}"/>
    <cellStyle name="Heading 2 18 2" xfId="2121" xr:uid="{00000000-0005-0000-0000-00003A0A0000}"/>
    <cellStyle name="Heading 2 19" xfId="2122" xr:uid="{00000000-0005-0000-0000-00003B0A0000}"/>
    <cellStyle name="Heading 2 2" xfId="150" xr:uid="{00000000-0005-0000-0000-00003C0A0000}"/>
    <cellStyle name="Heading 2 2 2" xfId="2124" xr:uid="{00000000-0005-0000-0000-00003D0A0000}"/>
    <cellStyle name="Heading 2 2 3" xfId="2123" xr:uid="{00000000-0005-0000-0000-00003E0A0000}"/>
    <cellStyle name="Heading 2 20" xfId="2125" xr:uid="{00000000-0005-0000-0000-00003F0A0000}"/>
    <cellStyle name="Heading 2 21" xfId="2126" xr:uid="{00000000-0005-0000-0000-0000400A0000}"/>
    <cellStyle name="Heading 2 22" xfId="2127" xr:uid="{00000000-0005-0000-0000-0000410A0000}"/>
    <cellStyle name="Heading 2 23" xfId="2128" xr:uid="{00000000-0005-0000-0000-0000420A0000}"/>
    <cellStyle name="Heading 2 24" xfId="2129" xr:uid="{00000000-0005-0000-0000-0000430A0000}"/>
    <cellStyle name="Heading 2 25" xfId="2130" xr:uid="{00000000-0005-0000-0000-0000440A0000}"/>
    <cellStyle name="Heading 2 3" xfId="2131" xr:uid="{00000000-0005-0000-0000-0000450A0000}"/>
    <cellStyle name="Heading 2 3 2" xfId="2132" xr:uid="{00000000-0005-0000-0000-0000460A0000}"/>
    <cellStyle name="Heading 2 3 3" xfId="3930" xr:uid="{00000000-0005-0000-0000-0000470A0000}"/>
    <cellStyle name="Heading 2 4" xfId="2133" xr:uid="{00000000-0005-0000-0000-0000480A0000}"/>
    <cellStyle name="Heading 2 4 2" xfId="2134" xr:uid="{00000000-0005-0000-0000-0000490A0000}"/>
    <cellStyle name="Heading 2 4 3" xfId="3931" xr:uid="{00000000-0005-0000-0000-00004A0A0000}"/>
    <cellStyle name="Heading 2 5" xfId="2135" xr:uid="{00000000-0005-0000-0000-00004B0A0000}"/>
    <cellStyle name="Heading 2 5 2" xfId="2136" xr:uid="{00000000-0005-0000-0000-00004C0A0000}"/>
    <cellStyle name="Heading 2 5 3" xfId="3932" xr:uid="{00000000-0005-0000-0000-00004D0A0000}"/>
    <cellStyle name="Heading 2 6" xfId="2137" xr:uid="{00000000-0005-0000-0000-00004E0A0000}"/>
    <cellStyle name="Heading 2 6 2" xfId="2138" xr:uid="{00000000-0005-0000-0000-00004F0A0000}"/>
    <cellStyle name="Heading 2 6 3" xfId="3933" xr:uid="{00000000-0005-0000-0000-0000500A0000}"/>
    <cellStyle name="Heading 2 7" xfId="2139" xr:uid="{00000000-0005-0000-0000-0000510A0000}"/>
    <cellStyle name="Heading 2 7 2" xfId="2140" xr:uid="{00000000-0005-0000-0000-0000520A0000}"/>
    <cellStyle name="Heading 2 7 3" xfId="3934" xr:uid="{00000000-0005-0000-0000-0000530A0000}"/>
    <cellStyle name="Heading 2 8" xfId="2141" xr:uid="{00000000-0005-0000-0000-0000540A0000}"/>
    <cellStyle name="Heading 2 8 2" xfId="2142" xr:uid="{00000000-0005-0000-0000-0000550A0000}"/>
    <cellStyle name="Heading 2 8 3" xfId="3935" xr:uid="{00000000-0005-0000-0000-0000560A0000}"/>
    <cellStyle name="Heading 2 9" xfId="2143" xr:uid="{00000000-0005-0000-0000-0000570A0000}"/>
    <cellStyle name="Heading 2 9 2" xfId="2144" xr:uid="{00000000-0005-0000-0000-0000580A0000}"/>
    <cellStyle name="Heading 3 10" xfId="2145" xr:uid="{00000000-0005-0000-0000-0000590A0000}"/>
    <cellStyle name="Heading 3 10 2" xfId="2146" xr:uid="{00000000-0005-0000-0000-00005A0A0000}"/>
    <cellStyle name="Heading 3 11" xfId="2147" xr:uid="{00000000-0005-0000-0000-00005B0A0000}"/>
    <cellStyle name="Heading 3 11 2" xfId="2148" xr:uid="{00000000-0005-0000-0000-00005C0A0000}"/>
    <cellStyle name="Heading 3 12" xfId="2149" xr:uid="{00000000-0005-0000-0000-00005D0A0000}"/>
    <cellStyle name="Heading 3 12 2" xfId="2150" xr:uid="{00000000-0005-0000-0000-00005E0A0000}"/>
    <cellStyle name="Heading 3 13" xfId="2151" xr:uid="{00000000-0005-0000-0000-00005F0A0000}"/>
    <cellStyle name="Heading 3 13 2" xfId="2152" xr:uid="{00000000-0005-0000-0000-0000600A0000}"/>
    <cellStyle name="Heading 3 14" xfId="2153" xr:uid="{00000000-0005-0000-0000-0000610A0000}"/>
    <cellStyle name="Heading 3 14 2" xfId="2154" xr:uid="{00000000-0005-0000-0000-0000620A0000}"/>
    <cellStyle name="Heading 3 15" xfId="2155" xr:uid="{00000000-0005-0000-0000-0000630A0000}"/>
    <cellStyle name="Heading 3 15 2" xfId="2156" xr:uid="{00000000-0005-0000-0000-0000640A0000}"/>
    <cellStyle name="Heading 3 16" xfId="2157" xr:uid="{00000000-0005-0000-0000-0000650A0000}"/>
    <cellStyle name="Heading 3 16 2" xfId="2158" xr:uid="{00000000-0005-0000-0000-0000660A0000}"/>
    <cellStyle name="Heading 3 17" xfId="2159" xr:uid="{00000000-0005-0000-0000-0000670A0000}"/>
    <cellStyle name="Heading 3 17 2" xfId="2160" xr:uid="{00000000-0005-0000-0000-0000680A0000}"/>
    <cellStyle name="Heading 3 18" xfId="2161" xr:uid="{00000000-0005-0000-0000-0000690A0000}"/>
    <cellStyle name="Heading 3 18 2" xfId="2162" xr:uid="{00000000-0005-0000-0000-00006A0A0000}"/>
    <cellStyle name="Heading 3 19" xfId="2163" xr:uid="{00000000-0005-0000-0000-00006B0A0000}"/>
    <cellStyle name="Heading 3 2" xfId="151" xr:uid="{00000000-0005-0000-0000-00006C0A0000}"/>
    <cellStyle name="Heading 3 2 2" xfId="2165" xr:uid="{00000000-0005-0000-0000-00006D0A0000}"/>
    <cellStyle name="Heading 3 2 3" xfId="2164" xr:uid="{00000000-0005-0000-0000-00006E0A0000}"/>
    <cellStyle name="Heading 3 20" xfId="2166" xr:uid="{00000000-0005-0000-0000-00006F0A0000}"/>
    <cellStyle name="Heading 3 21" xfId="2167" xr:uid="{00000000-0005-0000-0000-0000700A0000}"/>
    <cellStyle name="Heading 3 22" xfId="2168" xr:uid="{00000000-0005-0000-0000-0000710A0000}"/>
    <cellStyle name="Heading 3 23" xfId="2169" xr:uid="{00000000-0005-0000-0000-0000720A0000}"/>
    <cellStyle name="Heading 3 24" xfId="2170" xr:uid="{00000000-0005-0000-0000-0000730A0000}"/>
    <cellStyle name="Heading 3 25" xfId="2171" xr:uid="{00000000-0005-0000-0000-0000740A0000}"/>
    <cellStyle name="Heading 3 3" xfId="2172" xr:uid="{00000000-0005-0000-0000-0000750A0000}"/>
    <cellStyle name="Heading 3 3 2" xfId="2173" xr:uid="{00000000-0005-0000-0000-0000760A0000}"/>
    <cellStyle name="Heading 3 3 3" xfId="3936" xr:uid="{00000000-0005-0000-0000-0000770A0000}"/>
    <cellStyle name="Heading 3 4" xfId="2174" xr:uid="{00000000-0005-0000-0000-0000780A0000}"/>
    <cellStyle name="Heading 3 4 2" xfId="2175" xr:uid="{00000000-0005-0000-0000-0000790A0000}"/>
    <cellStyle name="Heading 3 4 3" xfId="3937" xr:uid="{00000000-0005-0000-0000-00007A0A0000}"/>
    <cellStyle name="Heading 3 5" xfId="2176" xr:uid="{00000000-0005-0000-0000-00007B0A0000}"/>
    <cellStyle name="Heading 3 5 2" xfId="2177" xr:uid="{00000000-0005-0000-0000-00007C0A0000}"/>
    <cellStyle name="Heading 3 5 3" xfId="3938" xr:uid="{00000000-0005-0000-0000-00007D0A0000}"/>
    <cellStyle name="Heading 3 6" xfId="2178" xr:uid="{00000000-0005-0000-0000-00007E0A0000}"/>
    <cellStyle name="Heading 3 6 2" xfId="2179" xr:uid="{00000000-0005-0000-0000-00007F0A0000}"/>
    <cellStyle name="Heading 3 6 3" xfId="3939" xr:uid="{00000000-0005-0000-0000-0000800A0000}"/>
    <cellStyle name="Heading 3 7" xfId="2180" xr:uid="{00000000-0005-0000-0000-0000810A0000}"/>
    <cellStyle name="Heading 3 7 2" xfId="2181" xr:uid="{00000000-0005-0000-0000-0000820A0000}"/>
    <cellStyle name="Heading 3 7 3" xfId="3940" xr:uid="{00000000-0005-0000-0000-0000830A0000}"/>
    <cellStyle name="Heading 3 8" xfId="2182" xr:uid="{00000000-0005-0000-0000-0000840A0000}"/>
    <cellStyle name="Heading 3 8 2" xfId="2183" xr:uid="{00000000-0005-0000-0000-0000850A0000}"/>
    <cellStyle name="Heading 3 8 3" xfId="3941" xr:uid="{00000000-0005-0000-0000-0000860A0000}"/>
    <cellStyle name="Heading 3 9" xfId="2184" xr:uid="{00000000-0005-0000-0000-0000870A0000}"/>
    <cellStyle name="Heading 3 9 2" xfId="2185" xr:uid="{00000000-0005-0000-0000-0000880A0000}"/>
    <cellStyle name="Heading 4 10" xfId="2186" xr:uid="{00000000-0005-0000-0000-0000890A0000}"/>
    <cellStyle name="Heading 4 10 2" xfId="2187" xr:uid="{00000000-0005-0000-0000-00008A0A0000}"/>
    <cellStyle name="Heading 4 11" xfId="2188" xr:uid="{00000000-0005-0000-0000-00008B0A0000}"/>
    <cellStyle name="Heading 4 11 2" xfId="2189" xr:uid="{00000000-0005-0000-0000-00008C0A0000}"/>
    <cellStyle name="Heading 4 12" xfId="2190" xr:uid="{00000000-0005-0000-0000-00008D0A0000}"/>
    <cellStyle name="Heading 4 12 2" xfId="2191" xr:uid="{00000000-0005-0000-0000-00008E0A0000}"/>
    <cellStyle name="Heading 4 13" xfId="2192" xr:uid="{00000000-0005-0000-0000-00008F0A0000}"/>
    <cellStyle name="Heading 4 13 2" xfId="2193" xr:uid="{00000000-0005-0000-0000-0000900A0000}"/>
    <cellStyle name="Heading 4 14" xfId="2194" xr:uid="{00000000-0005-0000-0000-0000910A0000}"/>
    <cellStyle name="Heading 4 14 2" xfId="2195" xr:uid="{00000000-0005-0000-0000-0000920A0000}"/>
    <cellStyle name="Heading 4 15" xfId="2196" xr:uid="{00000000-0005-0000-0000-0000930A0000}"/>
    <cellStyle name="Heading 4 15 2" xfId="2197" xr:uid="{00000000-0005-0000-0000-0000940A0000}"/>
    <cellStyle name="Heading 4 16" xfId="2198" xr:uid="{00000000-0005-0000-0000-0000950A0000}"/>
    <cellStyle name="Heading 4 16 2" xfId="2199" xr:uid="{00000000-0005-0000-0000-0000960A0000}"/>
    <cellStyle name="Heading 4 17" xfId="2200" xr:uid="{00000000-0005-0000-0000-0000970A0000}"/>
    <cellStyle name="Heading 4 17 2" xfId="2201" xr:uid="{00000000-0005-0000-0000-0000980A0000}"/>
    <cellStyle name="Heading 4 18" xfId="2202" xr:uid="{00000000-0005-0000-0000-0000990A0000}"/>
    <cellStyle name="Heading 4 18 2" xfId="2203" xr:uid="{00000000-0005-0000-0000-00009A0A0000}"/>
    <cellStyle name="Heading 4 19" xfId="2204" xr:uid="{00000000-0005-0000-0000-00009B0A0000}"/>
    <cellStyle name="Heading 4 2" xfId="152" xr:uid="{00000000-0005-0000-0000-00009C0A0000}"/>
    <cellStyle name="Heading 4 2 2" xfId="2206" xr:uid="{00000000-0005-0000-0000-00009D0A0000}"/>
    <cellStyle name="Heading 4 2 3" xfId="2205" xr:uid="{00000000-0005-0000-0000-00009E0A0000}"/>
    <cellStyle name="Heading 4 20" xfId="2207" xr:uid="{00000000-0005-0000-0000-00009F0A0000}"/>
    <cellStyle name="Heading 4 21" xfId="2208" xr:uid="{00000000-0005-0000-0000-0000A00A0000}"/>
    <cellStyle name="Heading 4 22" xfId="2209" xr:uid="{00000000-0005-0000-0000-0000A10A0000}"/>
    <cellStyle name="Heading 4 23" xfId="2210" xr:uid="{00000000-0005-0000-0000-0000A20A0000}"/>
    <cellStyle name="Heading 4 24" xfId="2211" xr:uid="{00000000-0005-0000-0000-0000A30A0000}"/>
    <cellStyle name="Heading 4 25" xfId="2212" xr:uid="{00000000-0005-0000-0000-0000A40A0000}"/>
    <cellStyle name="Heading 4 3" xfId="2213" xr:uid="{00000000-0005-0000-0000-0000A50A0000}"/>
    <cellStyle name="Heading 4 3 2" xfId="2214" xr:uid="{00000000-0005-0000-0000-0000A60A0000}"/>
    <cellStyle name="Heading 4 3 3" xfId="3942" xr:uid="{00000000-0005-0000-0000-0000A70A0000}"/>
    <cellStyle name="Heading 4 4" xfId="2215" xr:uid="{00000000-0005-0000-0000-0000A80A0000}"/>
    <cellStyle name="Heading 4 4 2" xfId="2216" xr:uid="{00000000-0005-0000-0000-0000A90A0000}"/>
    <cellStyle name="Heading 4 4 3" xfId="3943" xr:uid="{00000000-0005-0000-0000-0000AA0A0000}"/>
    <cellStyle name="Heading 4 5" xfId="2217" xr:uid="{00000000-0005-0000-0000-0000AB0A0000}"/>
    <cellStyle name="Heading 4 5 2" xfId="2218" xr:uid="{00000000-0005-0000-0000-0000AC0A0000}"/>
    <cellStyle name="Heading 4 5 3" xfId="3944" xr:uid="{00000000-0005-0000-0000-0000AD0A0000}"/>
    <cellStyle name="Heading 4 6" xfId="2219" xr:uid="{00000000-0005-0000-0000-0000AE0A0000}"/>
    <cellStyle name="Heading 4 6 2" xfId="2220" xr:uid="{00000000-0005-0000-0000-0000AF0A0000}"/>
    <cellStyle name="Heading 4 6 3" xfId="3945" xr:uid="{00000000-0005-0000-0000-0000B00A0000}"/>
    <cellStyle name="Heading 4 7" xfId="2221" xr:uid="{00000000-0005-0000-0000-0000B10A0000}"/>
    <cellStyle name="Heading 4 7 2" xfId="2222" xr:uid="{00000000-0005-0000-0000-0000B20A0000}"/>
    <cellStyle name="Heading 4 7 3" xfId="3946" xr:uid="{00000000-0005-0000-0000-0000B30A0000}"/>
    <cellStyle name="Heading 4 8" xfId="2223" xr:uid="{00000000-0005-0000-0000-0000B40A0000}"/>
    <cellStyle name="Heading 4 8 2" xfId="2224" xr:uid="{00000000-0005-0000-0000-0000B50A0000}"/>
    <cellStyle name="Heading 4 8 3" xfId="3947" xr:uid="{00000000-0005-0000-0000-0000B60A0000}"/>
    <cellStyle name="Heading 4 9" xfId="2225" xr:uid="{00000000-0005-0000-0000-0000B70A0000}"/>
    <cellStyle name="Heading 4 9 2" xfId="2226" xr:uid="{00000000-0005-0000-0000-0000B80A0000}"/>
    <cellStyle name="Heading1" xfId="2227" xr:uid="{00000000-0005-0000-0000-0000B90A0000}"/>
    <cellStyle name="Heading1 1" xfId="2228" xr:uid="{00000000-0005-0000-0000-0000BA0A0000}"/>
    <cellStyle name="Heading1 2" xfId="2229" xr:uid="{00000000-0005-0000-0000-0000BB0A0000}"/>
    <cellStyle name="Heading1 3" xfId="2230" xr:uid="{00000000-0005-0000-0000-0000BC0A0000}"/>
    <cellStyle name="Heading1 4" xfId="2231" xr:uid="{00000000-0005-0000-0000-0000BD0A0000}"/>
    <cellStyle name="Heading1 5" xfId="2232" xr:uid="{00000000-0005-0000-0000-0000BE0A0000}"/>
    <cellStyle name="Heading1 6" xfId="2233" xr:uid="{00000000-0005-0000-0000-0000BF0A0000}"/>
    <cellStyle name="Heading1_exclusio-list" xfId="2234" xr:uid="{00000000-0005-0000-0000-0000C00A0000}"/>
    <cellStyle name="Heading2" xfId="2235" xr:uid="{00000000-0005-0000-0000-0000C10A0000}"/>
    <cellStyle name="Heading2 2" xfId="2236" xr:uid="{00000000-0005-0000-0000-0000C20A0000}"/>
    <cellStyle name="Heading2 3" xfId="2237" xr:uid="{00000000-0005-0000-0000-0000C30A0000}"/>
    <cellStyle name="Heading2 4" xfId="2238" xr:uid="{00000000-0005-0000-0000-0000C40A0000}"/>
    <cellStyle name="Heading2 5" xfId="2239" xr:uid="{00000000-0005-0000-0000-0000C50A0000}"/>
    <cellStyle name="Heading2 6" xfId="2240" xr:uid="{00000000-0005-0000-0000-0000C60A0000}"/>
    <cellStyle name="Hyperlink" xfId="36" builtinId="8"/>
    <cellStyle name="Hyperlink 10" xfId="2241" xr:uid="{00000000-0005-0000-0000-0000C80A0000}"/>
    <cellStyle name="Hyperlink 10 2" xfId="2242" xr:uid="{00000000-0005-0000-0000-0000C90A0000}"/>
    <cellStyle name="Hyperlink 11" xfId="2243" xr:uid="{00000000-0005-0000-0000-0000CA0A0000}"/>
    <cellStyle name="Hyperlink 11 2" xfId="2244" xr:uid="{00000000-0005-0000-0000-0000CB0A0000}"/>
    <cellStyle name="Hyperlink 12" xfId="2245" xr:uid="{00000000-0005-0000-0000-0000CC0A0000}"/>
    <cellStyle name="Hyperlink 13" xfId="2246" xr:uid="{00000000-0005-0000-0000-0000CD0A0000}"/>
    <cellStyle name="Hyperlink 14" xfId="2247" xr:uid="{00000000-0005-0000-0000-0000CE0A0000}"/>
    <cellStyle name="Hyperlink 15" xfId="2248" xr:uid="{00000000-0005-0000-0000-0000CF0A0000}"/>
    <cellStyle name="Hyperlink 16" xfId="2249" xr:uid="{00000000-0005-0000-0000-0000D00A0000}"/>
    <cellStyle name="Hyperlink 17" xfId="2582" xr:uid="{00000000-0005-0000-0000-0000D10A0000}"/>
    <cellStyle name="Hyperlink 2" xfId="2250" xr:uid="{00000000-0005-0000-0000-0000D20A0000}"/>
    <cellStyle name="Hyperlink 2 2" xfId="2251" xr:uid="{00000000-0005-0000-0000-0000D30A0000}"/>
    <cellStyle name="Hyperlink 3" xfId="2252" xr:uid="{00000000-0005-0000-0000-0000D40A0000}"/>
    <cellStyle name="Hyperlink 3 2" xfId="2253" xr:uid="{00000000-0005-0000-0000-0000D50A0000}"/>
    <cellStyle name="Hyperlink 4" xfId="2254" xr:uid="{00000000-0005-0000-0000-0000D60A0000}"/>
    <cellStyle name="Hyperlink 4 2" xfId="2255" xr:uid="{00000000-0005-0000-0000-0000D70A0000}"/>
    <cellStyle name="Hyperlink 5" xfId="2256" xr:uid="{00000000-0005-0000-0000-0000D80A0000}"/>
    <cellStyle name="Hyperlink 5 2" xfId="2257" xr:uid="{00000000-0005-0000-0000-0000D90A0000}"/>
    <cellStyle name="Hyperlink 6" xfId="2258" xr:uid="{00000000-0005-0000-0000-0000DA0A0000}"/>
    <cellStyle name="Hyperlink 6 2" xfId="2259" xr:uid="{00000000-0005-0000-0000-0000DB0A0000}"/>
    <cellStyle name="Hyperlink 7" xfId="2260" xr:uid="{00000000-0005-0000-0000-0000DC0A0000}"/>
    <cellStyle name="Hyperlink 7 2" xfId="2261" xr:uid="{00000000-0005-0000-0000-0000DD0A0000}"/>
    <cellStyle name="Hyperlink 8" xfId="2262" xr:uid="{00000000-0005-0000-0000-0000DE0A0000}"/>
    <cellStyle name="Hyperlink 8 2" xfId="2263" xr:uid="{00000000-0005-0000-0000-0000DF0A0000}"/>
    <cellStyle name="Hyperlink 9" xfId="2264" xr:uid="{00000000-0005-0000-0000-0000E00A0000}"/>
    <cellStyle name="Hyperlink 9 2" xfId="2265" xr:uid="{00000000-0005-0000-0000-0000E10A0000}"/>
    <cellStyle name="Hypertextový odkaz" xfId="2266" xr:uid="{00000000-0005-0000-0000-0000E20A0000}"/>
    <cellStyle name="Hypertextový odkaz 2" xfId="2267" xr:uid="{00000000-0005-0000-0000-0000E30A0000}"/>
    <cellStyle name="Hypertextový odkaz 3" xfId="2268" xr:uid="{00000000-0005-0000-0000-0000E40A0000}"/>
    <cellStyle name="Hypertextový odkaz 4" xfId="2269" xr:uid="{00000000-0005-0000-0000-0000E50A0000}"/>
    <cellStyle name="Hypertextový odkaz 5" xfId="2270" xr:uid="{00000000-0005-0000-0000-0000E60A0000}"/>
    <cellStyle name="Hypertextový odkaz 6" xfId="2271" xr:uid="{00000000-0005-0000-0000-0000E70A0000}"/>
    <cellStyle name="Hypertextový odkaz_Cost_appraisal_Aliens_FPS" xfId="2272" xr:uid="{00000000-0005-0000-0000-0000E80A0000}"/>
    <cellStyle name="INCHES" xfId="2273" xr:uid="{00000000-0005-0000-0000-0000E90A0000}"/>
    <cellStyle name="INCHES 2" xfId="2274" xr:uid="{00000000-0005-0000-0000-0000EA0A0000}"/>
    <cellStyle name="INCHES 3" xfId="2275" xr:uid="{00000000-0005-0000-0000-0000EB0A0000}"/>
    <cellStyle name="INCHES 4" xfId="2276" xr:uid="{00000000-0005-0000-0000-0000EC0A0000}"/>
    <cellStyle name="INCHES 5" xfId="2277" xr:uid="{00000000-0005-0000-0000-0000ED0A0000}"/>
    <cellStyle name="INCHES 6" xfId="2278" xr:uid="{00000000-0005-0000-0000-0000EE0A0000}"/>
    <cellStyle name="Input [yellow]" xfId="2279" xr:uid="{00000000-0005-0000-0000-0000EF0A0000}"/>
    <cellStyle name="Input [yellow] 2" xfId="3948" xr:uid="{00000000-0005-0000-0000-0000F00A0000}"/>
    <cellStyle name="Input 10" xfId="2280" xr:uid="{00000000-0005-0000-0000-0000F10A0000}"/>
    <cellStyle name="Input 10 2" xfId="2281" xr:uid="{00000000-0005-0000-0000-0000F20A0000}"/>
    <cellStyle name="Input 10 2 2" xfId="2282" xr:uid="{00000000-0005-0000-0000-0000F30A0000}"/>
    <cellStyle name="Input 10 3" xfId="2283" xr:uid="{00000000-0005-0000-0000-0000F40A0000}"/>
    <cellStyle name="Input 10_STR_BOQ_Dental College" xfId="2284" xr:uid="{00000000-0005-0000-0000-0000F50A0000}"/>
    <cellStyle name="Input 11" xfId="2285" xr:uid="{00000000-0005-0000-0000-0000F60A0000}"/>
    <cellStyle name="Input 11 2" xfId="2286" xr:uid="{00000000-0005-0000-0000-0000F70A0000}"/>
    <cellStyle name="Input 11 2 2" xfId="2287" xr:uid="{00000000-0005-0000-0000-0000F80A0000}"/>
    <cellStyle name="Input 11 3" xfId="2288" xr:uid="{00000000-0005-0000-0000-0000F90A0000}"/>
    <cellStyle name="Input 11_STR_BOQ_Dental College" xfId="2289" xr:uid="{00000000-0005-0000-0000-0000FA0A0000}"/>
    <cellStyle name="Input 12" xfId="2290" xr:uid="{00000000-0005-0000-0000-0000FB0A0000}"/>
    <cellStyle name="Input 12 2" xfId="2291" xr:uid="{00000000-0005-0000-0000-0000FC0A0000}"/>
    <cellStyle name="Input 12 2 2" xfId="2292" xr:uid="{00000000-0005-0000-0000-0000FD0A0000}"/>
    <cellStyle name="Input 12 3" xfId="2293" xr:uid="{00000000-0005-0000-0000-0000FE0A0000}"/>
    <cellStyle name="Input 12_STR_BOQ_Dental College" xfId="2294" xr:uid="{00000000-0005-0000-0000-0000FF0A0000}"/>
    <cellStyle name="Input 13" xfId="2295" xr:uid="{00000000-0005-0000-0000-0000000B0000}"/>
    <cellStyle name="Input 13 2" xfId="2296" xr:uid="{00000000-0005-0000-0000-0000010B0000}"/>
    <cellStyle name="Input 13 2 2" xfId="2297" xr:uid="{00000000-0005-0000-0000-0000020B0000}"/>
    <cellStyle name="Input 13 3" xfId="2298" xr:uid="{00000000-0005-0000-0000-0000030B0000}"/>
    <cellStyle name="Input 13_STR_BOQ_Dental College" xfId="2299" xr:uid="{00000000-0005-0000-0000-0000040B0000}"/>
    <cellStyle name="Input 14" xfId="2300" xr:uid="{00000000-0005-0000-0000-0000050B0000}"/>
    <cellStyle name="Input 14 2" xfId="2301" xr:uid="{00000000-0005-0000-0000-0000060B0000}"/>
    <cellStyle name="Input 14 2 2" xfId="2302" xr:uid="{00000000-0005-0000-0000-0000070B0000}"/>
    <cellStyle name="Input 14 3" xfId="2303" xr:uid="{00000000-0005-0000-0000-0000080B0000}"/>
    <cellStyle name="Input 14_STR_BOQ_Dental College" xfId="2304" xr:uid="{00000000-0005-0000-0000-0000090B0000}"/>
    <cellStyle name="Input 15" xfId="2305" xr:uid="{00000000-0005-0000-0000-00000A0B0000}"/>
    <cellStyle name="Input 15 2" xfId="2306" xr:uid="{00000000-0005-0000-0000-00000B0B0000}"/>
    <cellStyle name="Input 15 2 2" xfId="2307" xr:uid="{00000000-0005-0000-0000-00000C0B0000}"/>
    <cellStyle name="Input 15 3" xfId="2308" xr:uid="{00000000-0005-0000-0000-00000D0B0000}"/>
    <cellStyle name="Input 15_STR_BOQ_Dental College" xfId="2309" xr:uid="{00000000-0005-0000-0000-00000E0B0000}"/>
    <cellStyle name="Input 16" xfId="2310" xr:uid="{00000000-0005-0000-0000-00000F0B0000}"/>
    <cellStyle name="Input 16 2" xfId="2311" xr:uid="{00000000-0005-0000-0000-0000100B0000}"/>
    <cellStyle name="Input 16 2 2" xfId="2312" xr:uid="{00000000-0005-0000-0000-0000110B0000}"/>
    <cellStyle name="Input 16 3" xfId="2313" xr:uid="{00000000-0005-0000-0000-0000120B0000}"/>
    <cellStyle name="Input 16_STR_BOQ_Dental College" xfId="2314" xr:uid="{00000000-0005-0000-0000-0000130B0000}"/>
    <cellStyle name="Input 17" xfId="2315" xr:uid="{00000000-0005-0000-0000-0000140B0000}"/>
    <cellStyle name="Input 17 2" xfId="2316" xr:uid="{00000000-0005-0000-0000-0000150B0000}"/>
    <cellStyle name="Input 17 2 2" xfId="2317" xr:uid="{00000000-0005-0000-0000-0000160B0000}"/>
    <cellStyle name="Input 17 3" xfId="2318" xr:uid="{00000000-0005-0000-0000-0000170B0000}"/>
    <cellStyle name="Input 17_STR_BOQ_Dental College" xfId="2319" xr:uid="{00000000-0005-0000-0000-0000180B0000}"/>
    <cellStyle name="Input 18" xfId="2320" xr:uid="{00000000-0005-0000-0000-0000190B0000}"/>
    <cellStyle name="Input 18 2" xfId="2321" xr:uid="{00000000-0005-0000-0000-00001A0B0000}"/>
    <cellStyle name="Input 18 2 2" xfId="2322" xr:uid="{00000000-0005-0000-0000-00001B0B0000}"/>
    <cellStyle name="Input 18 3" xfId="2323" xr:uid="{00000000-0005-0000-0000-00001C0B0000}"/>
    <cellStyle name="Input 18_STR_BOQ_Dental College" xfId="2324" xr:uid="{00000000-0005-0000-0000-00001D0B0000}"/>
    <cellStyle name="Input 19" xfId="2325" xr:uid="{00000000-0005-0000-0000-00001E0B0000}"/>
    <cellStyle name="Input 19 2" xfId="2326" xr:uid="{00000000-0005-0000-0000-00001F0B0000}"/>
    <cellStyle name="Input 2" xfId="153" xr:uid="{00000000-0005-0000-0000-0000200B0000}"/>
    <cellStyle name="Input 2 10" xfId="326" xr:uid="{00000000-0005-0000-0000-0000210B0000}"/>
    <cellStyle name="Input 2 11" xfId="348" xr:uid="{00000000-0005-0000-0000-0000220B0000}"/>
    <cellStyle name="Input 2 12" xfId="353" xr:uid="{00000000-0005-0000-0000-0000230B0000}"/>
    <cellStyle name="Input 2 13" xfId="2327" xr:uid="{00000000-0005-0000-0000-0000240B0000}"/>
    <cellStyle name="Input 2 14" xfId="3949" xr:uid="{00000000-0005-0000-0000-0000250B0000}"/>
    <cellStyle name="Input 2 2" xfId="286" xr:uid="{00000000-0005-0000-0000-0000260B0000}"/>
    <cellStyle name="Input 2 2 2" xfId="2329" xr:uid="{00000000-0005-0000-0000-0000270B0000}"/>
    <cellStyle name="Input 2 2 3" xfId="2328" xr:uid="{00000000-0005-0000-0000-0000280B0000}"/>
    <cellStyle name="Input 2 3" xfId="279" xr:uid="{00000000-0005-0000-0000-0000290B0000}"/>
    <cellStyle name="Input 2 3 2" xfId="2330" xr:uid="{00000000-0005-0000-0000-00002A0B0000}"/>
    <cellStyle name="Input 2 4" xfId="305" xr:uid="{00000000-0005-0000-0000-00002B0B0000}"/>
    <cellStyle name="Input 2 5" xfId="295" xr:uid="{00000000-0005-0000-0000-00002C0B0000}"/>
    <cellStyle name="Input 2 6" xfId="282" xr:uid="{00000000-0005-0000-0000-00002D0B0000}"/>
    <cellStyle name="Input 2 7" xfId="316" xr:uid="{00000000-0005-0000-0000-00002E0B0000}"/>
    <cellStyle name="Input 2 8" xfId="332" xr:uid="{00000000-0005-0000-0000-00002F0B0000}"/>
    <cellStyle name="Input 2 9" xfId="338" xr:uid="{00000000-0005-0000-0000-0000300B0000}"/>
    <cellStyle name="Input 2_STR_BOQ_Dental College" xfId="2331" xr:uid="{00000000-0005-0000-0000-0000310B0000}"/>
    <cellStyle name="Input 20" xfId="2332" xr:uid="{00000000-0005-0000-0000-0000320B0000}"/>
    <cellStyle name="Input 20 2" xfId="2333" xr:uid="{00000000-0005-0000-0000-0000330B0000}"/>
    <cellStyle name="Input 21" xfId="2334" xr:uid="{00000000-0005-0000-0000-0000340B0000}"/>
    <cellStyle name="Input 21 2" xfId="2335" xr:uid="{00000000-0005-0000-0000-0000350B0000}"/>
    <cellStyle name="Input 22" xfId="2336" xr:uid="{00000000-0005-0000-0000-0000360B0000}"/>
    <cellStyle name="Input 22 2" xfId="2337" xr:uid="{00000000-0005-0000-0000-0000370B0000}"/>
    <cellStyle name="Input 23" xfId="2338" xr:uid="{00000000-0005-0000-0000-0000380B0000}"/>
    <cellStyle name="Input 23 2" xfId="2339" xr:uid="{00000000-0005-0000-0000-0000390B0000}"/>
    <cellStyle name="Input 24" xfId="2340" xr:uid="{00000000-0005-0000-0000-00003A0B0000}"/>
    <cellStyle name="Input 24 2" xfId="2341" xr:uid="{00000000-0005-0000-0000-00003B0B0000}"/>
    <cellStyle name="Input 25" xfId="2342" xr:uid="{00000000-0005-0000-0000-00003C0B0000}"/>
    <cellStyle name="Input 25 2" xfId="2343" xr:uid="{00000000-0005-0000-0000-00003D0B0000}"/>
    <cellStyle name="Input 3" xfId="2344" xr:uid="{00000000-0005-0000-0000-00003E0B0000}"/>
    <cellStyle name="Input 3 2" xfId="2345" xr:uid="{00000000-0005-0000-0000-00003F0B0000}"/>
    <cellStyle name="Input 3 2 2" xfId="2346" xr:uid="{00000000-0005-0000-0000-0000400B0000}"/>
    <cellStyle name="Input 3 3" xfId="2347" xr:uid="{00000000-0005-0000-0000-0000410B0000}"/>
    <cellStyle name="Input 3 4" xfId="3950" xr:uid="{00000000-0005-0000-0000-0000420B0000}"/>
    <cellStyle name="Input 3_STR_BOQ_Dental College" xfId="2348" xr:uid="{00000000-0005-0000-0000-0000430B0000}"/>
    <cellStyle name="Input 4" xfId="2349" xr:uid="{00000000-0005-0000-0000-0000440B0000}"/>
    <cellStyle name="Input 4 2" xfId="2350" xr:uid="{00000000-0005-0000-0000-0000450B0000}"/>
    <cellStyle name="Input 4 2 2" xfId="2351" xr:uid="{00000000-0005-0000-0000-0000460B0000}"/>
    <cellStyle name="Input 4 3" xfId="2352" xr:uid="{00000000-0005-0000-0000-0000470B0000}"/>
    <cellStyle name="Input 4 4" xfId="3951" xr:uid="{00000000-0005-0000-0000-0000480B0000}"/>
    <cellStyle name="Input 4_STR_BOQ_Dental College" xfId="2353" xr:uid="{00000000-0005-0000-0000-0000490B0000}"/>
    <cellStyle name="Input 5" xfId="2354" xr:uid="{00000000-0005-0000-0000-00004A0B0000}"/>
    <cellStyle name="Input 5 2" xfId="2355" xr:uid="{00000000-0005-0000-0000-00004B0B0000}"/>
    <cellStyle name="Input 5 2 2" xfId="2356" xr:uid="{00000000-0005-0000-0000-00004C0B0000}"/>
    <cellStyle name="Input 5 3" xfId="2357" xr:uid="{00000000-0005-0000-0000-00004D0B0000}"/>
    <cellStyle name="Input 5 4" xfId="3952" xr:uid="{00000000-0005-0000-0000-00004E0B0000}"/>
    <cellStyle name="Input 5_STR_BOQ_Dental College" xfId="2358" xr:uid="{00000000-0005-0000-0000-00004F0B0000}"/>
    <cellStyle name="Input 6" xfId="2359" xr:uid="{00000000-0005-0000-0000-0000500B0000}"/>
    <cellStyle name="Input 6 2" xfId="2360" xr:uid="{00000000-0005-0000-0000-0000510B0000}"/>
    <cellStyle name="Input 6 2 2" xfId="2361" xr:uid="{00000000-0005-0000-0000-0000520B0000}"/>
    <cellStyle name="Input 6 3" xfId="2362" xr:uid="{00000000-0005-0000-0000-0000530B0000}"/>
    <cellStyle name="Input 6 4" xfId="3953" xr:uid="{00000000-0005-0000-0000-0000540B0000}"/>
    <cellStyle name="Input 6_STR_BOQ_Dental College" xfId="2363" xr:uid="{00000000-0005-0000-0000-0000550B0000}"/>
    <cellStyle name="Input 7" xfId="2364" xr:uid="{00000000-0005-0000-0000-0000560B0000}"/>
    <cellStyle name="Input 7 2" xfId="2365" xr:uid="{00000000-0005-0000-0000-0000570B0000}"/>
    <cellStyle name="Input 7 2 2" xfId="2366" xr:uid="{00000000-0005-0000-0000-0000580B0000}"/>
    <cellStyle name="Input 7 3" xfId="2367" xr:uid="{00000000-0005-0000-0000-0000590B0000}"/>
    <cellStyle name="Input 7 4" xfId="3954" xr:uid="{00000000-0005-0000-0000-00005A0B0000}"/>
    <cellStyle name="Input 7_STR_BOQ_Dental College" xfId="2368" xr:uid="{00000000-0005-0000-0000-00005B0B0000}"/>
    <cellStyle name="Input 8" xfId="2369" xr:uid="{00000000-0005-0000-0000-00005C0B0000}"/>
    <cellStyle name="Input 8 2" xfId="2370" xr:uid="{00000000-0005-0000-0000-00005D0B0000}"/>
    <cellStyle name="Input 8 2 2" xfId="2371" xr:uid="{00000000-0005-0000-0000-00005E0B0000}"/>
    <cellStyle name="Input 8 3" xfId="2372" xr:uid="{00000000-0005-0000-0000-00005F0B0000}"/>
    <cellStyle name="Input 8 4" xfId="3955" xr:uid="{00000000-0005-0000-0000-0000600B0000}"/>
    <cellStyle name="Input 8_STR_BOQ_Dental College" xfId="2373" xr:uid="{00000000-0005-0000-0000-0000610B0000}"/>
    <cellStyle name="Input 9" xfId="2374" xr:uid="{00000000-0005-0000-0000-0000620B0000}"/>
    <cellStyle name="Input 9 2" xfId="2375" xr:uid="{00000000-0005-0000-0000-0000630B0000}"/>
    <cellStyle name="Input 9 2 2" xfId="2376" xr:uid="{00000000-0005-0000-0000-0000640B0000}"/>
    <cellStyle name="Input 9 3" xfId="2377" xr:uid="{00000000-0005-0000-0000-0000650B0000}"/>
    <cellStyle name="Input 9_STR_BOQ_Dental College" xfId="2378" xr:uid="{00000000-0005-0000-0000-0000660B0000}"/>
    <cellStyle name="Jun" xfId="425" xr:uid="{00000000-0005-0000-0000-0000670B0000}"/>
    <cellStyle name="k" xfId="2379" xr:uid="{00000000-0005-0000-0000-0000680B0000}"/>
    <cellStyle name="L" xfId="2380" xr:uid="{00000000-0005-0000-0000-0000690B0000}"/>
    <cellStyle name="Length" xfId="2381" xr:uid="{00000000-0005-0000-0000-00006A0B0000}"/>
    <cellStyle name="Length 2" xfId="2382" xr:uid="{00000000-0005-0000-0000-00006B0B0000}"/>
    <cellStyle name="Length 3" xfId="2383" xr:uid="{00000000-0005-0000-0000-00006C0B0000}"/>
    <cellStyle name="Length 4" xfId="2384" xr:uid="{00000000-0005-0000-0000-00006D0B0000}"/>
    <cellStyle name="Length 5" xfId="2385" xr:uid="{00000000-0005-0000-0000-00006E0B0000}"/>
    <cellStyle name="Length 6" xfId="2386" xr:uid="{00000000-0005-0000-0000-00006F0B0000}"/>
    <cellStyle name="Linked Cell 10" xfId="2387" xr:uid="{00000000-0005-0000-0000-0000700B0000}"/>
    <cellStyle name="Linked Cell 10 2" xfId="2388" xr:uid="{00000000-0005-0000-0000-0000710B0000}"/>
    <cellStyle name="Linked Cell 10_STR_BOQ_Dental College" xfId="2389" xr:uid="{00000000-0005-0000-0000-0000720B0000}"/>
    <cellStyle name="Linked Cell 11" xfId="2390" xr:uid="{00000000-0005-0000-0000-0000730B0000}"/>
    <cellStyle name="Linked Cell 11 2" xfId="2391" xr:uid="{00000000-0005-0000-0000-0000740B0000}"/>
    <cellStyle name="Linked Cell 11_STR_BOQ_Dental College" xfId="2392" xr:uid="{00000000-0005-0000-0000-0000750B0000}"/>
    <cellStyle name="Linked Cell 12" xfId="2393" xr:uid="{00000000-0005-0000-0000-0000760B0000}"/>
    <cellStyle name="Linked Cell 12 2" xfId="2394" xr:uid="{00000000-0005-0000-0000-0000770B0000}"/>
    <cellStyle name="Linked Cell 12_STR_BOQ_Dental College" xfId="2395" xr:uid="{00000000-0005-0000-0000-0000780B0000}"/>
    <cellStyle name="Linked Cell 13" xfId="2396" xr:uid="{00000000-0005-0000-0000-0000790B0000}"/>
    <cellStyle name="Linked Cell 13 2" xfId="2397" xr:uid="{00000000-0005-0000-0000-00007A0B0000}"/>
    <cellStyle name="Linked Cell 13_STR_BOQ_Dental College" xfId="2398" xr:uid="{00000000-0005-0000-0000-00007B0B0000}"/>
    <cellStyle name="Linked Cell 14" xfId="2399" xr:uid="{00000000-0005-0000-0000-00007C0B0000}"/>
    <cellStyle name="Linked Cell 14 2" xfId="2400" xr:uid="{00000000-0005-0000-0000-00007D0B0000}"/>
    <cellStyle name="Linked Cell 14_STR_BOQ_Dental College" xfId="2401" xr:uid="{00000000-0005-0000-0000-00007E0B0000}"/>
    <cellStyle name="Linked Cell 15" xfId="2402" xr:uid="{00000000-0005-0000-0000-00007F0B0000}"/>
    <cellStyle name="Linked Cell 15 2" xfId="2403" xr:uid="{00000000-0005-0000-0000-0000800B0000}"/>
    <cellStyle name="Linked Cell 15_STR_BOQ_Dental College" xfId="2404" xr:uid="{00000000-0005-0000-0000-0000810B0000}"/>
    <cellStyle name="Linked Cell 16" xfId="2405" xr:uid="{00000000-0005-0000-0000-0000820B0000}"/>
    <cellStyle name="Linked Cell 16 2" xfId="2406" xr:uid="{00000000-0005-0000-0000-0000830B0000}"/>
    <cellStyle name="Linked Cell 16_STR_BOQ_Dental College" xfId="2407" xr:uid="{00000000-0005-0000-0000-0000840B0000}"/>
    <cellStyle name="Linked Cell 17" xfId="2408" xr:uid="{00000000-0005-0000-0000-0000850B0000}"/>
    <cellStyle name="Linked Cell 17 2" xfId="2409" xr:uid="{00000000-0005-0000-0000-0000860B0000}"/>
    <cellStyle name="Linked Cell 17_STR_BOQ_Dental College" xfId="2410" xr:uid="{00000000-0005-0000-0000-0000870B0000}"/>
    <cellStyle name="Linked Cell 18" xfId="2411" xr:uid="{00000000-0005-0000-0000-0000880B0000}"/>
    <cellStyle name="Linked Cell 18 2" xfId="2412" xr:uid="{00000000-0005-0000-0000-0000890B0000}"/>
    <cellStyle name="Linked Cell 18_STR_BOQ_Dental College" xfId="2413" xr:uid="{00000000-0005-0000-0000-00008A0B0000}"/>
    <cellStyle name="Linked Cell 19" xfId="2414" xr:uid="{00000000-0005-0000-0000-00008B0B0000}"/>
    <cellStyle name="Linked Cell 2" xfId="154" xr:uid="{00000000-0005-0000-0000-00008C0B0000}"/>
    <cellStyle name="Linked Cell 2 2" xfId="2415" xr:uid="{00000000-0005-0000-0000-00008D0B0000}"/>
    <cellStyle name="Linked Cell 2_STR_BOQ_Dental College" xfId="2416" xr:uid="{00000000-0005-0000-0000-00008E0B0000}"/>
    <cellStyle name="Linked Cell 20" xfId="2417" xr:uid="{00000000-0005-0000-0000-00008F0B0000}"/>
    <cellStyle name="Linked Cell 21" xfId="2418" xr:uid="{00000000-0005-0000-0000-0000900B0000}"/>
    <cellStyle name="Linked Cell 22" xfId="2419" xr:uid="{00000000-0005-0000-0000-0000910B0000}"/>
    <cellStyle name="Linked Cell 23" xfId="2420" xr:uid="{00000000-0005-0000-0000-0000920B0000}"/>
    <cellStyle name="Linked Cell 24" xfId="2421" xr:uid="{00000000-0005-0000-0000-0000930B0000}"/>
    <cellStyle name="Linked Cell 25" xfId="2422" xr:uid="{00000000-0005-0000-0000-0000940B0000}"/>
    <cellStyle name="Linked Cell 3" xfId="2423" xr:uid="{00000000-0005-0000-0000-0000950B0000}"/>
    <cellStyle name="Linked Cell 3 2" xfId="2424" xr:uid="{00000000-0005-0000-0000-0000960B0000}"/>
    <cellStyle name="Linked Cell 3_STR_BOQ_Dental College" xfId="2425" xr:uid="{00000000-0005-0000-0000-0000970B0000}"/>
    <cellStyle name="Linked Cell 4" xfId="2426" xr:uid="{00000000-0005-0000-0000-0000980B0000}"/>
    <cellStyle name="Linked Cell 4 2" xfId="2427" xr:uid="{00000000-0005-0000-0000-0000990B0000}"/>
    <cellStyle name="Linked Cell 4_STR_BOQ_Dental College" xfId="2428" xr:uid="{00000000-0005-0000-0000-00009A0B0000}"/>
    <cellStyle name="Linked Cell 5" xfId="2429" xr:uid="{00000000-0005-0000-0000-00009B0B0000}"/>
    <cellStyle name="Linked Cell 5 2" xfId="2430" xr:uid="{00000000-0005-0000-0000-00009C0B0000}"/>
    <cellStyle name="Linked Cell 5_STR_BOQ_Dental College" xfId="2431" xr:uid="{00000000-0005-0000-0000-00009D0B0000}"/>
    <cellStyle name="Linked Cell 6" xfId="2432" xr:uid="{00000000-0005-0000-0000-00009E0B0000}"/>
    <cellStyle name="Linked Cell 6 2" xfId="2433" xr:uid="{00000000-0005-0000-0000-00009F0B0000}"/>
    <cellStyle name="Linked Cell 6_STR_BOQ_Dental College" xfId="2434" xr:uid="{00000000-0005-0000-0000-0000A00B0000}"/>
    <cellStyle name="Linked Cell 7" xfId="2435" xr:uid="{00000000-0005-0000-0000-0000A10B0000}"/>
    <cellStyle name="Linked Cell 7 2" xfId="2436" xr:uid="{00000000-0005-0000-0000-0000A20B0000}"/>
    <cellStyle name="Linked Cell 7_STR_BOQ_Dental College" xfId="2437" xr:uid="{00000000-0005-0000-0000-0000A30B0000}"/>
    <cellStyle name="Linked Cell 8" xfId="2438" xr:uid="{00000000-0005-0000-0000-0000A40B0000}"/>
    <cellStyle name="Linked Cell 8 2" xfId="2439" xr:uid="{00000000-0005-0000-0000-0000A50B0000}"/>
    <cellStyle name="Linked Cell 8_STR_BOQ_Dental College" xfId="2440" xr:uid="{00000000-0005-0000-0000-0000A60B0000}"/>
    <cellStyle name="Linked Cell 9" xfId="2441" xr:uid="{00000000-0005-0000-0000-0000A70B0000}"/>
    <cellStyle name="Linked Cell 9 2" xfId="2442" xr:uid="{00000000-0005-0000-0000-0000A80B0000}"/>
    <cellStyle name="Linked Cell 9_STR_BOQ_Dental College" xfId="2443" xr:uid="{00000000-0005-0000-0000-0000A90B0000}"/>
    <cellStyle name="M" xfId="2444" xr:uid="{00000000-0005-0000-0000-0000AA0B0000}"/>
    <cellStyle name="M-0" xfId="2445" xr:uid="{00000000-0005-0000-0000-0000AB0B0000}"/>
    <cellStyle name="MainDescription" xfId="2446" xr:uid="{00000000-0005-0000-0000-0000AC0B0000}"/>
    <cellStyle name="Measure" xfId="2447" xr:uid="{00000000-0005-0000-0000-0000AD0B0000}"/>
    <cellStyle name="Measure 2" xfId="2448" xr:uid="{00000000-0005-0000-0000-0000AE0B0000}"/>
    <cellStyle name="Measure 3" xfId="2449" xr:uid="{00000000-0005-0000-0000-0000AF0B0000}"/>
    <cellStyle name="Measure 4" xfId="2450" xr:uid="{00000000-0005-0000-0000-0000B00B0000}"/>
    <cellStyle name="Measure 5" xfId="2451" xr:uid="{00000000-0005-0000-0000-0000B10B0000}"/>
    <cellStyle name="Measure 6" xfId="2452" xr:uid="{00000000-0005-0000-0000-0000B20B0000}"/>
    <cellStyle name="Migliaia (0)_laroux" xfId="2453" xr:uid="{00000000-0005-0000-0000-0000B30B0000}"/>
    <cellStyle name="Migliaia_laroux" xfId="2454" xr:uid="{00000000-0005-0000-0000-0000B40B0000}"/>
    <cellStyle name="Milliers [0]_laroux" xfId="2455" xr:uid="{00000000-0005-0000-0000-0000B50B0000}"/>
    <cellStyle name="Milliers_laroux" xfId="2456" xr:uid="{00000000-0005-0000-0000-0000B60B0000}"/>
    <cellStyle name="m-o" xfId="2457" xr:uid="{00000000-0005-0000-0000-0000B70B0000}"/>
    <cellStyle name="Model" xfId="2458" xr:uid="{00000000-0005-0000-0000-0000B80B0000}"/>
    <cellStyle name="Model 2" xfId="3956" xr:uid="{00000000-0005-0000-0000-0000B90B0000}"/>
    <cellStyle name="Monétaire [0]_laroux" xfId="2459" xr:uid="{00000000-0005-0000-0000-0000BA0B0000}"/>
    <cellStyle name="Monétaire_laroux" xfId="2460" xr:uid="{00000000-0005-0000-0000-0000BB0B0000}"/>
    <cellStyle name="n" xfId="2461" xr:uid="{00000000-0005-0000-0000-0000BC0B0000}"/>
    <cellStyle name="Neutral 10" xfId="2462" xr:uid="{00000000-0005-0000-0000-0000BD0B0000}"/>
    <cellStyle name="Neutral 10 2" xfId="2463" xr:uid="{00000000-0005-0000-0000-0000BE0B0000}"/>
    <cellStyle name="Neutral 11" xfId="2464" xr:uid="{00000000-0005-0000-0000-0000BF0B0000}"/>
    <cellStyle name="Neutral 11 2" xfId="2465" xr:uid="{00000000-0005-0000-0000-0000C00B0000}"/>
    <cellStyle name="Neutral 12" xfId="2466" xr:uid="{00000000-0005-0000-0000-0000C10B0000}"/>
    <cellStyle name="Neutral 12 2" xfId="2467" xr:uid="{00000000-0005-0000-0000-0000C20B0000}"/>
    <cellStyle name="Neutral 13" xfId="2468" xr:uid="{00000000-0005-0000-0000-0000C30B0000}"/>
    <cellStyle name="Neutral 13 2" xfId="2469" xr:uid="{00000000-0005-0000-0000-0000C40B0000}"/>
    <cellStyle name="Neutral 14" xfId="2470" xr:uid="{00000000-0005-0000-0000-0000C50B0000}"/>
    <cellStyle name="Neutral 14 2" xfId="2471" xr:uid="{00000000-0005-0000-0000-0000C60B0000}"/>
    <cellStyle name="Neutral 15" xfId="2472" xr:uid="{00000000-0005-0000-0000-0000C70B0000}"/>
    <cellStyle name="Neutral 15 2" xfId="2473" xr:uid="{00000000-0005-0000-0000-0000C80B0000}"/>
    <cellStyle name="Neutral 16" xfId="2474" xr:uid="{00000000-0005-0000-0000-0000C90B0000}"/>
    <cellStyle name="Neutral 16 2" xfId="2475" xr:uid="{00000000-0005-0000-0000-0000CA0B0000}"/>
    <cellStyle name="Neutral 17" xfId="2476" xr:uid="{00000000-0005-0000-0000-0000CB0B0000}"/>
    <cellStyle name="Neutral 17 2" xfId="2477" xr:uid="{00000000-0005-0000-0000-0000CC0B0000}"/>
    <cellStyle name="Neutral 18" xfId="2478" xr:uid="{00000000-0005-0000-0000-0000CD0B0000}"/>
    <cellStyle name="Neutral 18 2" xfId="2479" xr:uid="{00000000-0005-0000-0000-0000CE0B0000}"/>
    <cellStyle name="Neutral 19" xfId="2480" xr:uid="{00000000-0005-0000-0000-0000CF0B0000}"/>
    <cellStyle name="Neutral 2" xfId="155" xr:uid="{00000000-0005-0000-0000-0000D00B0000}"/>
    <cellStyle name="Neutral 2 2" xfId="2481" xr:uid="{00000000-0005-0000-0000-0000D10B0000}"/>
    <cellStyle name="Neutral 20" xfId="2482" xr:uid="{00000000-0005-0000-0000-0000D20B0000}"/>
    <cellStyle name="Neutral 21" xfId="2483" xr:uid="{00000000-0005-0000-0000-0000D30B0000}"/>
    <cellStyle name="Neutral 22" xfId="2484" xr:uid="{00000000-0005-0000-0000-0000D40B0000}"/>
    <cellStyle name="Neutral 23" xfId="2485" xr:uid="{00000000-0005-0000-0000-0000D50B0000}"/>
    <cellStyle name="Neutral 24" xfId="2486" xr:uid="{00000000-0005-0000-0000-0000D60B0000}"/>
    <cellStyle name="Neutral 25" xfId="2487" xr:uid="{00000000-0005-0000-0000-0000D70B0000}"/>
    <cellStyle name="Neutral 3" xfId="2488" xr:uid="{00000000-0005-0000-0000-0000D80B0000}"/>
    <cellStyle name="Neutral 3 2" xfId="2489" xr:uid="{00000000-0005-0000-0000-0000D90B0000}"/>
    <cellStyle name="Neutral 4" xfId="2490" xr:uid="{00000000-0005-0000-0000-0000DA0B0000}"/>
    <cellStyle name="Neutral 4 2" xfId="2491" xr:uid="{00000000-0005-0000-0000-0000DB0B0000}"/>
    <cellStyle name="Neutral 5" xfId="2492" xr:uid="{00000000-0005-0000-0000-0000DC0B0000}"/>
    <cellStyle name="Neutral 5 2" xfId="2493" xr:uid="{00000000-0005-0000-0000-0000DD0B0000}"/>
    <cellStyle name="Neutral 6" xfId="2494" xr:uid="{00000000-0005-0000-0000-0000DE0B0000}"/>
    <cellStyle name="Neutral 6 2" xfId="2495" xr:uid="{00000000-0005-0000-0000-0000DF0B0000}"/>
    <cellStyle name="Neutral 7" xfId="2496" xr:uid="{00000000-0005-0000-0000-0000E00B0000}"/>
    <cellStyle name="Neutral 7 2" xfId="2497" xr:uid="{00000000-0005-0000-0000-0000E10B0000}"/>
    <cellStyle name="Neutral 8" xfId="2498" xr:uid="{00000000-0005-0000-0000-0000E20B0000}"/>
    <cellStyle name="Neutral 8 2" xfId="2499" xr:uid="{00000000-0005-0000-0000-0000E30B0000}"/>
    <cellStyle name="Neutral 9" xfId="2500" xr:uid="{00000000-0005-0000-0000-0000E40B0000}"/>
    <cellStyle name="Neutral 9 2" xfId="2501" xr:uid="{00000000-0005-0000-0000-0000E50B0000}"/>
    <cellStyle name="no dec" xfId="2502" xr:uid="{00000000-0005-0000-0000-0000E60B0000}"/>
    <cellStyle name="no dec 2" xfId="2503" xr:uid="{00000000-0005-0000-0000-0000E70B0000}"/>
    <cellStyle name="no dec 2 2" xfId="3958" xr:uid="{00000000-0005-0000-0000-0000E80B0000}"/>
    <cellStyle name="no dec 3" xfId="2504" xr:uid="{00000000-0005-0000-0000-0000E90B0000}"/>
    <cellStyle name="no dec 3 2" xfId="3959" xr:uid="{00000000-0005-0000-0000-0000EA0B0000}"/>
    <cellStyle name="no dec 4" xfId="2505" xr:uid="{00000000-0005-0000-0000-0000EB0B0000}"/>
    <cellStyle name="no dec 4 2" xfId="3960" xr:uid="{00000000-0005-0000-0000-0000EC0B0000}"/>
    <cellStyle name="no dec 5" xfId="2506" xr:uid="{00000000-0005-0000-0000-0000ED0B0000}"/>
    <cellStyle name="no dec 5 2" xfId="3961" xr:uid="{00000000-0005-0000-0000-0000EE0B0000}"/>
    <cellStyle name="no dec 6" xfId="2507" xr:uid="{00000000-0005-0000-0000-0000EF0B0000}"/>
    <cellStyle name="no dec 6 2" xfId="3962" xr:uid="{00000000-0005-0000-0000-0000F00B0000}"/>
    <cellStyle name="no dec 7" xfId="3957" xr:uid="{00000000-0005-0000-0000-0000F10B0000}"/>
    <cellStyle name="no dec_Cost_appraisal_Aliens_FPS" xfId="2508" xr:uid="{00000000-0005-0000-0000-0000F20B0000}"/>
    <cellStyle name="Non défini" xfId="2509" xr:uid="{00000000-0005-0000-0000-0000F30B0000}"/>
    <cellStyle name="Non défini 2" xfId="3963" xr:uid="{00000000-0005-0000-0000-0000F40B0000}"/>
    <cellStyle name="Normal" xfId="0" builtinId="0"/>
    <cellStyle name="Normal - Style1" xfId="2510" xr:uid="{00000000-0005-0000-0000-0000F60B0000}"/>
    <cellStyle name="Normal - Style1 2" xfId="3964" xr:uid="{00000000-0005-0000-0000-0000F70B0000}"/>
    <cellStyle name="Normal 1" xfId="29" xr:uid="{00000000-0005-0000-0000-0000F80B0000}"/>
    <cellStyle name="Normal 10" xfId="7" xr:uid="{00000000-0005-0000-0000-0000F90B0000}"/>
    <cellStyle name="Normal 10 2" xfId="37" xr:uid="{00000000-0005-0000-0000-0000FA0B0000}"/>
    <cellStyle name="Normal 10 2 2" xfId="156" xr:uid="{00000000-0005-0000-0000-0000FB0B0000}"/>
    <cellStyle name="Normal 10 2 2 2" xfId="249" xr:uid="{00000000-0005-0000-0000-0000FC0B0000}"/>
    <cellStyle name="Normal 10 2 2 3" xfId="363" xr:uid="{00000000-0005-0000-0000-0000FD0B0000}"/>
    <cellStyle name="Normal 10 3" xfId="24" xr:uid="{00000000-0005-0000-0000-0000FE0B0000}"/>
    <cellStyle name="Normal 10 3 2 2" xfId="223" xr:uid="{00000000-0005-0000-0000-0000FF0B0000}"/>
    <cellStyle name="Normal 10 4" xfId="2513" xr:uid="{00000000-0005-0000-0000-0000000C0000}"/>
    <cellStyle name="Normal 10 7 2" xfId="2514" xr:uid="{00000000-0005-0000-0000-0000010C0000}"/>
    <cellStyle name="Normal 11" xfId="90" xr:uid="{00000000-0005-0000-0000-0000020C0000}"/>
    <cellStyle name="Normal 11 2" xfId="157" xr:uid="{00000000-0005-0000-0000-0000030C0000}"/>
    <cellStyle name="Normal 11 2 2" xfId="3965" xr:uid="{00000000-0005-0000-0000-0000040C0000}"/>
    <cellStyle name="Normal 11 3" xfId="2516" xr:uid="{00000000-0005-0000-0000-0000050C0000}"/>
    <cellStyle name="Normal 11 3 2" xfId="2517" xr:uid="{00000000-0005-0000-0000-0000060C0000}"/>
    <cellStyle name="Normal 12" xfId="158" xr:uid="{00000000-0005-0000-0000-0000070C0000}"/>
    <cellStyle name="Normal 12 2" xfId="159" xr:uid="{00000000-0005-0000-0000-0000080C0000}"/>
    <cellStyle name="Normal 12 7 2" xfId="160" xr:uid="{00000000-0005-0000-0000-0000090C0000}"/>
    <cellStyle name="Normal 12 7 2 2" xfId="250" xr:uid="{00000000-0005-0000-0000-00000A0C0000}"/>
    <cellStyle name="Normal 124" xfId="42" xr:uid="{00000000-0005-0000-0000-00000B0C0000}"/>
    <cellStyle name="Normal 124 2" xfId="67" xr:uid="{00000000-0005-0000-0000-00000C0C0000}"/>
    <cellStyle name="Normal 13" xfId="161" xr:uid="{00000000-0005-0000-0000-00000D0C0000}"/>
    <cellStyle name="Normal 13 2" xfId="2520" xr:uid="{00000000-0005-0000-0000-00000E0C0000}"/>
    <cellStyle name="Normal 13 2 3" xfId="57" xr:uid="{00000000-0005-0000-0000-00000F0C0000}"/>
    <cellStyle name="Normal 14" xfId="9" xr:uid="{00000000-0005-0000-0000-0000100C0000}"/>
    <cellStyle name="Normal 14 2" xfId="162" xr:uid="{00000000-0005-0000-0000-0000110C0000}"/>
    <cellStyle name="Normal 14 2 2" xfId="2521" xr:uid="{00000000-0005-0000-0000-0000120C0000}"/>
    <cellStyle name="Normal 15" xfId="88" xr:uid="{00000000-0005-0000-0000-0000130C0000}"/>
    <cellStyle name="Normal 15 10" xfId="2522" xr:uid="{00000000-0005-0000-0000-0000140C0000}"/>
    <cellStyle name="Normal 15 2" xfId="2523" xr:uid="{00000000-0005-0000-0000-0000150C0000}"/>
    <cellStyle name="Normal 16" xfId="163" xr:uid="{00000000-0005-0000-0000-0000160C0000}"/>
    <cellStyle name="Normal 16 2" xfId="2525" xr:uid="{00000000-0005-0000-0000-0000170C0000}"/>
    <cellStyle name="Normal 167" xfId="2526" xr:uid="{00000000-0005-0000-0000-0000180C0000}"/>
    <cellStyle name="Normal 17" xfId="33" xr:uid="{00000000-0005-0000-0000-0000190C0000}"/>
    <cellStyle name="Normal 17 2" xfId="59" xr:uid="{00000000-0005-0000-0000-00001A0C0000}"/>
    <cellStyle name="Normal 18" xfId="164" xr:uid="{00000000-0005-0000-0000-00001B0C0000}"/>
    <cellStyle name="Normal 18 2" xfId="2528" xr:uid="{00000000-0005-0000-0000-00001C0C0000}"/>
    <cellStyle name="Normal 19" xfId="165" xr:uid="{00000000-0005-0000-0000-00001D0C0000}"/>
    <cellStyle name="Normal 19 2" xfId="2530" xr:uid="{00000000-0005-0000-0000-00001E0C0000}"/>
    <cellStyle name="Normal 2" xfId="3" xr:uid="{00000000-0005-0000-0000-00001F0C0000}"/>
    <cellStyle name="Normal 2 1" xfId="166" xr:uid="{00000000-0005-0000-0000-0000200C0000}"/>
    <cellStyle name="Normal 2 10" xfId="98" xr:uid="{00000000-0005-0000-0000-0000210C0000}"/>
    <cellStyle name="Normal 2 10 2" xfId="167" xr:uid="{00000000-0005-0000-0000-0000220C0000}"/>
    <cellStyle name="Normal 2 10 3" xfId="368" xr:uid="{00000000-0005-0000-0000-0000230C0000}"/>
    <cellStyle name="Normal 2 13" xfId="227" xr:uid="{00000000-0005-0000-0000-0000240C0000}"/>
    <cellStyle name="Normal 2 14" xfId="225" xr:uid="{00000000-0005-0000-0000-0000250C0000}"/>
    <cellStyle name="Normal 2 19" xfId="168" xr:uid="{00000000-0005-0000-0000-0000260C0000}"/>
    <cellStyle name="Normal 2 2" xfId="45" xr:uid="{00000000-0005-0000-0000-0000270C0000}"/>
    <cellStyle name="Normal 2 2 2" xfId="11" xr:uid="{00000000-0005-0000-0000-0000280C0000}"/>
    <cellStyle name="Normal 2 2 2 2" xfId="35" xr:uid="{00000000-0005-0000-0000-0000290C0000}"/>
    <cellStyle name="Normal 2 2 2 3" xfId="169" xr:uid="{00000000-0005-0000-0000-00002A0C0000}"/>
    <cellStyle name="Normal 2 2 2 3 2" xfId="58" xr:uid="{00000000-0005-0000-0000-00002B0C0000}"/>
    <cellStyle name="Normal 2 2 2 3 2 2" xfId="203" xr:uid="{00000000-0005-0000-0000-00002C0C0000}"/>
    <cellStyle name="Normal 2 2 3" xfId="2534" xr:uid="{00000000-0005-0000-0000-00002D0C0000}"/>
    <cellStyle name="Normal 2 2 3 2" xfId="2535" xr:uid="{00000000-0005-0000-0000-00002E0C0000}"/>
    <cellStyle name="Normal 2 2 4" xfId="2536" xr:uid="{00000000-0005-0000-0000-00002F0C0000}"/>
    <cellStyle name="Normal 2 2 4 2" xfId="2537" xr:uid="{00000000-0005-0000-0000-0000300C0000}"/>
    <cellStyle name="Normal 2 2 5" xfId="2538" xr:uid="{00000000-0005-0000-0000-0000310C0000}"/>
    <cellStyle name="Normal 2 2_1abstract aiims patna14.07.09" xfId="2539" xr:uid="{00000000-0005-0000-0000-0000320C0000}"/>
    <cellStyle name="Normal 2 3" xfId="80" xr:uid="{00000000-0005-0000-0000-0000330C0000}"/>
    <cellStyle name="Normal 2 3 2" xfId="171" xr:uid="{00000000-0005-0000-0000-0000340C0000}"/>
    <cellStyle name="Normal 2 3 2 2" xfId="3966" xr:uid="{00000000-0005-0000-0000-0000350C0000}"/>
    <cellStyle name="Normal 2 3 3" xfId="172" xr:uid="{00000000-0005-0000-0000-0000360C0000}"/>
    <cellStyle name="Normal 2 3 4" xfId="173" xr:uid="{00000000-0005-0000-0000-0000370C0000}"/>
    <cellStyle name="Normal 2 3 5" xfId="170" xr:uid="{00000000-0005-0000-0000-0000380C0000}"/>
    <cellStyle name="Normal 2 3 5 2" xfId="2540" xr:uid="{00000000-0005-0000-0000-0000390C0000}"/>
    <cellStyle name="Normal 2 3 6" xfId="372" xr:uid="{00000000-0005-0000-0000-00003A0C0000}"/>
    <cellStyle name="Normal 2 4" xfId="174" xr:uid="{00000000-0005-0000-0000-00003B0C0000}"/>
    <cellStyle name="Normal 2 4 2" xfId="2542" xr:uid="{00000000-0005-0000-0000-00003C0C0000}"/>
    <cellStyle name="Normal 2 4 2 2" xfId="3968" xr:uid="{00000000-0005-0000-0000-00003D0C0000}"/>
    <cellStyle name="Normal 2 4 2 3" xfId="3967" xr:uid="{00000000-0005-0000-0000-00003E0C0000}"/>
    <cellStyle name="Normal 2 4 3" xfId="2543" xr:uid="{00000000-0005-0000-0000-00003F0C0000}"/>
    <cellStyle name="Normal 2 4 4" xfId="2544" xr:uid="{00000000-0005-0000-0000-0000400C0000}"/>
    <cellStyle name="Normal 2 4 5" xfId="2545" xr:uid="{00000000-0005-0000-0000-0000410C0000}"/>
    <cellStyle name="Normal 2 4 6" xfId="2541" xr:uid="{00000000-0005-0000-0000-0000420C0000}"/>
    <cellStyle name="Normal 2 5" xfId="236" xr:uid="{00000000-0005-0000-0000-0000430C0000}"/>
    <cellStyle name="Normal 2 5 2" xfId="269" xr:uid="{00000000-0005-0000-0000-0000440C0000}"/>
    <cellStyle name="Normal 2 5 2 2" xfId="2547" xr:uid="{00000000-0005-0000-0000-0000450C0000}"/>
    <cellStyle name="Normal 2 5 3" xfId="2546" xr:uid="{00000000-0005-0000-0000-0000460C0000}"/>
    <cellStyle name="Normal 2 6" xfId="426" xr:uid="{00000000-0005-0000-0000-0000470C0000}"/>
    <cellStyle name="Normal 2 6 2" xfId="2548" xr:uid="{00000000-0005-0000-0000-0000480C0000}"/>
    <cellStyle name="Normal 2_2-Internal PHE &amp; FF Works-DE-CISF-MAHIPALPUR-11.01.2013-R1" xfId="2549" xr:uid="{00000000-0005-0000-0000-0000490C0000}"/>
    <cellStyle name="Normal 20" xfId="175" xr:uid="{00000000-0005-0000-0000-00004A0C0000}"/>
    <cellStyle name="Normal 20 2" xfId="2550" xr:uid="{00000000-0005-0000-0000-00004B0C0000}"/>
    <cellStyle name="Normal 21" xfId="48" xr:uid="{00000000-0005-0000-0000-00004C0C0000}"/>
    <cellStyle name="Normal 21 2" xfId="70" xr:uid="{00000000-0005-0000-0000-00004D0C0000}"/>
    <cellStyle name="Normal 21 2 2" xfId="2552" xr:uid="{00000000-0005-0000-0000-00004E0C0000}"/>
    <cellStyle name="Normal 21 3" xfId="201" xr:uid="{00000000-0005-0000-0000-00004F0C0000}"/>
    <cellStyle name="Normal 21 4" xfId="257" xr:uid="{00000000-0005-0000-0000-0000500C0000}"/>
    <cellStyle name="Normal 21 5" xfId="2551" xr:uid="{00000000-0005-0000-0000-0000510C0000}"/>
    <cellStyle name="Normal 22" xfId="211" xr:uid="{00000000-0005-0000-0000-0000520C0000}"/>
    <cellStyle name="Normal 22 2" xfId="261" xr:uid="{00000000-0005-0000-0000-0000530C0000}"/>
    <cellStyle name="Normal 22 2 2" xfId="2554" xr:uid="{00000000-0005-0000-0000-0000540C0000}"/>
    <cellStyle name="Normal 22 3" xfId="2553" xr:uid="{00000000-0005-0000-0000-0000550C0000}"/>
    <cellStyle name="Normal 23" xfId="176" xr:uid="{00000000-0005-0000-0000-0000560C0000}"/>
    <cellStyle name="Normal 23 2" xfId="2555" xr:uid="{00000000-0005-0000-0000-0000570C0000}"/>
    <cellStyle name="Normal 23 3" xfId="2556" xr:uid="{00000000-0005-0000-0000-0000580C0000}"/>
    <cellStyle name="Normal 24" xfId="242" xr:uid="{00000000-0005-0000-0000-0000590C0000}"/>
    <cellStyle name="Normal 24 2" xfId="264" xr:uid="{00000000-0005-0000-0000-00005A0C0000}"/>
    <cellStyle name="Normal 24 2 2" xfId="2558" xr:uid="{00000000-0005-0000-0000-00005B0C0000}"/>
    <cellStyle name="Normal 24 3" xfId="2557" xr:uid="{00000000-0005-0000-0000-00005C0C0000}"/>
    <cellStyle name="Normal 25" xfId="177" xr:uid="{00000000-0005-0000-0000-00005D0C0000}"/>
    <cellStyle name="Normal 25 2" xfId="2560" xr:uid="{00000000-0005-0000-0000-00005E0C0000}"/>
    <cellStyle name="Normal 25 2 2" xfId="3969" xr:uid="{00000000-0005-0000-0000-00005F0C0000}"/>
    <cellStyle name="Normal 26" xfId="178" xr:uid="{00000000-0005-0000-0000-0000600C0000}"/>
    <cellStyle name="Normal 26 2" xfId="251" xr:uid="{00000000-0005-0000-0000-0000610C0000}"/>
    <cellStyle name="Normal 26 2 2" xfId="2562" xr:uid="{00000000-0005-0000-0000-0000620C0000}"/>
    <cellStyle name="Normal 26 3" xfId="2561" xr:uid="{00000000-0005-0000-0000-0000630C0000}"/>
    <cellStyle name="Normal 27" xfId="267" xr:uid="{00000000-0005-0000-0000-0000640C0000}"/>
    <cellStyle name="Normal 27 2" xfId="39" xr:uid="{00000000-0005-0000-0000-0000650C0000}"/>
    <cellStyle name="Normal 28" xfId="266" xr:uid="{00000000-0005-0000-0000-0000660C0000}"/>
    <cellStyle name="Normal 28 2" xfId="2565" xr:uid="{00000000-0005-0000-0000-0000670C0000}"/>
    <cellStyle name="Normal 28 3" xfId="2566" xr:uid="{00000000-0005-0000-0000-0000680C0000}"/>
    <cellStyle name="Normal 28 4" xfId="2564" xr:uid="{00000000-0005-0000-0000-0000690C0000}"/>
    <cellStyle name="Normal 29" xfId="392" xr:uid="{00000000-0005-0000-0000-00006A0C0000}"/>
    <cellStyle name="Normal 29 2" xfId="2568" xr:uid="{00000000-0005-0000-0000-00006B0C0000}"/>
    <cellStyle name="Normal 29 3" xfId="2567" xr:uid="{00000000-0005-0000-0000-00006C0C0000}"/>
    <cellStyle name="Normal 3" xfId="15" xr:uid="{00000000-0005-0000-0000-00006D0C0000}"/>
    <cellStyle name="Normal 3 10" xfId="2569" xr:uid="{00000000-0005-0000-0000-00006E0C0000}"/>
    <cellStyle name="Normal 3 11" xfId="2570" xr:uid="{00000000-0005-0000-0000-00006F0C0000}"/>
    <cellStyle name="Normal 3 12" xfId="2571" xr:uid="{00000000-0005-0000-0000-0000700C0000}"/>
    <cellStyle name="Normal 3 13" xfId="2572" xr:uid="{00000000-0005-0000-0000-0000710C0000}"/>
    <cellStyle name="Normal 3 14" xfId="2573" xr:uid="{00000000-0005-0000-0000-0000720C0000}"/>
    <cellStyle name="Normal 3 15" xfId="2574" xr:uid="{00000000-0005-0000-0000-0000730C0000}"/>
    <cellStyle name="Normal 3 16" xfId="2575" xr:uid="{00000000-0005-0000-0000-0000740C0000}"/>
    <cellStyle name="Normal 3 17" xfId="2576" xr:uid="{00000000-0005-0000-0000-0000750C0000}"/>
    <cellStyle name="Normal 3 18" xfId="2577" xr:uid="{00000000-0005-0000-0000-0000760C0000}"/>
    <cellStyle name="Normal 3 19" xfId="2578" xr:uid="{00000000-0005-0000-0000-0000770C0000}"/>
    <cellStyle name="Normal 3 2" xfId="21" xr:uid="{00000000-0005-0000-0000-0000780C0000}"/>
    <cellStyle name="Normal 3 2 2" xfId="212" xr:uid="{00000000-0005-0000-0000-0000790C0000}"/>
    <cellStyle name="Normal 3 2 2 2" xfId="231" xr:uid="{00000000-0005-0000-0000-00007A0C0000}"/>
    <cellStyle name="Normal 3 2 2 2 2" xfId="2581" xr:uid="{00000000-0005-0000-0000-00007B0C0000}"/>
    <cellStyle name="Normal 3 2 2 3" xfId="2580" xr:uid="{00000000-0005-0000-0000-00007C0C0000}"/>
    <cellStyle name="Normal 3 2 3" xfId="179" xr:uid="{00000000-0005-0000-0000-00007D0C0000}"/>
    <cellStyle name="Normal 3 2 4" xfId="2579" xr:uid="{00000000-0005-0000-0000-00007E0C0000}"/>
    <cellStyle name="Normal 3 20" xfId="2583" xr:uid="{00000000-0005-0000-0000-00007F0C0000}"/>
    <cellStyle name="Normal 3 21" xfId="2584" xr:uid="{00000000-0005-0000-0000-0000800C0000}"/>
    <cellStyle name="Normal 3 22" xfId="2585" xr:uid="{00000000-0005-0000-0000-0000810C0000}"/>
    <cellStyle name="Normal 3 23" xfId="2586" xr:uid="{00000000-0005-0000-0000-0000820C0000}"/>
    <cellStyle name="Normal 3 24" xfId="2587" xr:uid="{00000000-0005-0000-0000-0000830C0000}"/>
    <cellStyle name="Normal 3 25" xfId="3970" xr:uid="{00000000-0005-0000-0000-0000840C0000}"/>
    <cellStyle name="Normal 3 3" xfId="53" xr:uid="{00000000-0005-0000-0000-0000850C0000}"/>
    <cellStyle name="Normal 3 3 2" xfId="181" xr:uid="{00000000-0005-0000-0000-0000860C0000}"/>
    <cellStyle name="Normal 3 3 2 2" xfId="2589" xr:uid="{00000000-0005-0000-0000-0000870C0000}"/>
    <cellStyle name="Normal 3 3 3" xfId="51" xr:uid="{00000000-0005-0000-0000-0000880C0000}"/>
    <cellStyle name="Normal 3 3 3 2" xfId="204" xr:uid="{00000000-0005-0000-0000-0000890C0000}"/>
    <cellStyle name="Normal 3 3 3 2 2" xfId="361" xr:uid="{00000000-0005-0000-0000-00008A0C0000}"/>
    <cellStyle name="Normal 3 3 4" xfId="180" xr:uid="{00000000-0005-0000-0000-00008B0C0000}"/>
    <cellStyle name="Normal 3 3 5" xfId="359" xr:uid="{00000000-0005-0000-0000-00008C0C0000}"/>
    <cellStyle name="Normal 3 3 6" xfId="2588" xr:uid="{00000000-0005-0000-0000-00008D0C0000}"/>
    <cellStyle name="Normal 3 4" xfId="182" xr:uid="{00000000-0005-0000-0000-00008E0C0000}"/>
    <cellStyle name="Normal 3 4 2" xfId="2592" xr:uid="{00000000-0005-0000-0000-00008F0C0000}"/>
    <cellStyle name="Normal 3 4 2 2" xfId="2593" xr:uid="{00000000-0005-0000-0000-0000900C0000}"/>
    <cellStyle name="Normal 3 4 2 3" xfId="2594" xr:uid="{00000000-0005-0000-0000-0000910C0000}"/>
    <cellStyle name="Normal 3 4 3" xfId="2595" xr:uid="{00000000-0005-0000-0000-0000920C0000}"/>
    <cellStyle name="Normal 3 4 4" xfId="2591" xr:uid="{00000000-0005-0000-0000-0000930C0000}"/>
    <cellStyle name="Normal 3 5" xfId="183" xr:uid="{00000000-0005-0000-0000-0000940C0000}"/>
    <cellStyle name="Normal 3 5 2" xfId="2596" xr:uid="{00000000-0005-0000-0000-0000950C0000}"/>
    <cellStyle name="Normal 3 6" xfId="270" xr:uid="{00000000-0005-0000-0000-0000960C0000}"/>
    <cellStyle name="Normal 3 6 2" xfId="2597" xr:uid="{00000000-0005-0000-0000-0000970C0000}"/>
    <cellStyle name="Normal 3 7" xfId="2598" xr:uid="{00000000-0005-0000-0000-0000980C0000}"/>
    <cellStyle name="Normal 3 8" xfId="2599" xr:uid="{00000000-0005-0000-0000-0000990C0000}"/>
    <cellStyle name="Normal 3 9" xfId="2600" xr:uid="{00000000-0005-0000-0000-00009A0C0000}"/>
    <cellStyle name="Normal 30" xfId="2601" xr:uid="{00000000-0005-0000-0000-00009B0C0000}"/>
    <cellStyle name="Normal 30 2" xfId="2602" xr:uid="{00000000-0005-0000-0000-00009C0C0000}"/>
    <cellStyle name="Normal 31" xfId="2603" xr:uid="{00000000-0005-0000-0000-00009D0C0000}"/>
    <cellStyle name="Normal 31 2" xfId="2604" xr:uid="{00000000-0005-0000-0000-00009E0C0000}"/>
    <cellStyle name="Normal 32" xfId="2605" xr:uid="{00000000-0005-0000-0000-00009F0C0000}"/>
    <cellStyle name="Normal 32 2" xfId="184" xr:uid="{00000000-0005-0000-0000-0000A00C0000}"/>
    <cellStyle name="Normal 32 2 2" xfId="252" xr:uid="{00000000-0005-0000-0000-0000A10C0000}"/>
    <cellStyle name="Normal 33" xfId="2606" xr:uid="{00000000-0005-0000-0000-0000A20C0000}"/>
    <cellStyle name="Normal 33 2" xfId="2607" xr:uid="{00000000-0005-0000-0000-0000A30C0000}"/>
    <cellStyle name="Normal 34" xfId="365" xr:uid="{00000000-0005-0000-0000-0000A40C0000}"/>
    <cellStyle name="Normal 34 2" xfId="2609" xr:uid="{00000000-0005-0000-0000-0000A50C0000}"/>
    <cellStyle name="Normal 34 3" xfId="2608" xr:uid="{00000000-0005-0000-0000-0000A60C0000}"/>
    <cellStyle name="Normal 35" xfId="91" xr:uid="{00000000-0005-0000-0000-0000A70C0000}"/>
    <cellStyle name="Normal 35 2" xfId="369" xr:uid="{00000000-0005-0000-0000-0000A80C0000}"/>
    <cellStyle name="Normal 35 3" xfId="397" xr:uid="{00000000-0005-0000-0000-0000A90C0000}"/>
    <cellStyle name="Normal 36" xfId="94" xr:uid="{00000000-0005-0000-0000-0000AA0C0000}"/>
    <cellStyle name="Normal 36 2" xfId="366" xr:uid="{00000000-0005-0000-0000-0000AB0C0000}"/>
    <cellStyle name="Normal 36 3" xfId="2611" xr:uid="{00000000-0005-0000-0000-0000AC0C0000}"/>
    <cellStyle name="Normal 37" xfId="370" xr:uid="{00000000-0005-0000-0000-0000AD0C0000}"/>
    <cellStyle name="Normal 37 2" xfId="2612" xr:uid="{00000000-0005-0000-0000-0000AE0C0000}"/>
    <cellStyle name="Normal 38" xfId="374" xr:uid="{00000000-0005-0000-0000-0000AF0C0000}"/>
    <cellStyle name="Normal 38 2" xfId="398" xr:uid="{00000000-0005-0000-0000-0000B00C0000}"/>
    <cellStyle name="Normal 38 3" xfId="2613" xr:uid="{00000000-0005-0000-0000-0000B10C0000}"/>
    <cellStyle name="Normal 39" xfId="362" xr:uid="{00000000-0005-0000-0000-0000B20C0000}"/>
    <cellStyle name="Normal 4" xfId="22" xr:uid="{00000000-0005-0000-0000-0000B30C0000}"/>
    <cellStyle name="Normal 4 10" xfId="2615" xr:uid="{00000000-0005-0000-0000-0000B40C0000}"/>
    <cellStyle name="Normal 4 10 2" xfId="2616" xr:uid="{00000000-0005-0000-0000-0000B50C0000}"/>
    <cellStyle name="Normal 4 11" xfId="2617" xr:uid="{00000000-0005-0000-0000-0000B60C0000}"/>
    <cellStyle name="Normal 4 11 2" xfId="2618" xr:uid="{00000000-0005-0000-0000-0000B70C0000}"/>
    <cellStyle name="Normal 4 12" xfId="2619" xr:uid="{00000000-0005-0000-0000-0000B80C0000}"/>
    <cellStyle name="Normal 4 12 2" xfId="2620" xr:uid="{00000000-0005-0000-0000-0000B90C0000}"/>
    <cellStyle name="Normal 4 13" xfId="2621" xr:uid="{00000000-0005-0000-0000-0000BA0C0000}"/>
    <cellStyle name="Normal 4 13 2" xfId="2622" xr:uid="{00000000-0005-0000-0000-0000BB0C0000}"/>
    <cellStyle name="Normal 4 14" xfId="2623" xr:uid="{00000000-0005-0000-0000-0000BC0C0000}"/>
    <cellStyle name="Normal 4 14 2" xfId="2624" xr:uid="{00000000-0005-0000-0000-0000BD0C0000}"/>
    <cellStyle name="Normal 4 15" xfId="2625" xr:uid="{00000000-0005-0000-0000-0000BE0C0000}"/>
    <cellStyle name="Normal 4 15 2" xfId="2626" xr:uid="{00000000-0005-0000-0000-0000BF0C0000}"/>
    <cellStyle name="Normal 4 16" xfId="2627" xr:uid="{00000000-0005-0000-0000-0000C00C0000}"/>
    <cellStyle name="Normal 4 16 2" xfId="2628" xr:uid="{00000000-0005-0000-0000-0000C10C0000}"/>
    <cellStyle name="Normal 4 17" xfId="2629" xr:uid="{00000000-0005-0000-0000-0000C20C0000}"/>
    <cellStyle name="Normal 4 17 2" xfId="2630" xr:uid="{00000000-0005-0000-0000-0000C30C0000}"/>
    <cellStyle name="Normal 4 18" xfId="2631" xr:uid="{00000000-0005-0000-0000-0000C40C0000}"/>
    <cellStyle name="Normal 4 18 2" xfId="2632" xr:uid="{00000000-0005-0000-0000-0000C50C0000}"/>
    <cellStyle name="Normal 4 19" xfId="2633" xr:uid="{00000000-0005-0000-0000-0000C60C0000}"/>
    <cellStyle name="Normal 4 19 2" xfId="2634" xr:uid="{00000000-0005-0000-0000-0000C70C0000}"/>
    <cellStyle name="Normal 4 2" xfId="26" xr:uid="{00000000-0005-0000-0000-0000C80C0000}"/>
    <cellStyle name="Normal 4 2 2" xfId="2636" xr:uid="{00000000-0005-0000-0000-0000C90C0000}"/>
    <cellStyle name="Normal 4 2 2 2" xfId="3971" xr:uid="{00000000-0005-0000-0000-0000CA0C0000}"/>
    <cellStyle name="Normal 4 2 3" xfId="2637" xr:uid="{00000000-0005-0000-0000-0000CB0C0000}"/>
    <cellStyle name="Normal 4 2 4" xfId="2635" xr:uid="{00000000-0005-0000-0000-0000CC0C0000}"/>
    <cellStyle name="Normal 4 20" xfId="2638" xr:uid="{00000000-0005-0000-0000-0000CD0C0000}"/>
    <cellStyle name="Normal 4 20 2" xfId="2639" xr:uid="{00000000-0005-0000-0000-0000CE0C0000}"/>
    <cellStyle name="Normal 4 21" xfId="2640" xr:uid="{00000000-0005-0000-0000-0000CF0C0000}"/>
    <cellStyle name="Normal 4 21 2" xfId="2641" xr:uid="{00000000-0005-0000-0000-0000D00C0000}"/>
    <cellStyle name="Normal 4 22" xfId="2642" xr:uid="{00000000-0005-0000-0000-0000D10C0000}"/>
    <cellStyle name="Normal 4 22 2" xfId="2643" xr:uid="{00000000-0005-0000-0000-0000D20C0000}"/>
    <cellStyle name="Normal 4 23" xfId="2644" xr:uid="{00000000-0005-0000-0000-0000D30C0000}"/>
    <cellStyle name="Normal 4 23 2" xfId="2645" xr:uid="{00000000-0005-0000-0000-0000D40C0000}"/>
    <cellStyle name="Normal 4 24" xfId="2646" xr:uid="{00000000-0005-0000-0000-0000D50C0000}"/>
    <cellStyle name="Normal 4 24 2" xfId="2647" xr:uid="{00000000-0005-0000-0000-0000D60C0000}"/>
    <cellStyle name="Normal 4 25" xfId="2648" xr:uid="{00000000-0005-0000-0000-0000D70C0000}"/>
    <cellStyle name="Normal 4 25 2" xfId="3972" xr:uid="{00000000-0005-0000-0000-0000D80C0000}"/>
    <cellStyle name="Normal 4 26" xfId="2649" xr:uid="{00000000-0005-0000-0000-0000D90C0000}"/>
    <cellStyle name="Normal 4 27" xfId="2650" xr:uid="{00000000-0005-0000-0000-0000DA0C0000}"/>
    <cellStyle name="Normal 4 28" xfId="2614" xr:uid="{00000000-0005-0000-0000-0000DB0C0000}"/>
    <cellStyle name="Normal 4 3" xfId="185" xr:uid="{00000000-0005-0000-0000-0000DC0C0000}"/>
    <cellStyle name="Normal 4 3 2" xfId="2652" xr:uid="{00000000-0005-0000-0000-0000DD0C0000}"/>
    <cellStyle name="Normal 4 3 3" xfId="2653" xr:uid="{00000000-0005-0000-0000-0000DE0C0000}"/>
    <cellStyle name="Normal 4 3 4" xfId="2651" xr:uid="{00000000-0005-0000-0000-0000DF0C0000}"/>
    <cellStyle name="Normal 4 4" xfId="2654" xr:uid="{00000000-0005-0000-0000-0000E00C0000}"/>
    <cellStyle name="Normal 4 4 2" xfId="2655" xr:uid="{00000000-0005-0000-0000-0000E10C0000}"/>
    <cellStyle name="Normal 4 5" xfId="2656" xr:uid="{00000000-0005-0000-0000-0000E20C0000}"/>
    <cellStyle name="Normal 4 5 2" xfId="2657" xr:uid="{00000000-0005-0000-0000-0000E30C0000}"/>
    <cellStyle name="Normal 4 5 2 2" xfId="3974" xr:uid="{00000000-0005-0000-0000-0000E40C0000}"/>
    <cellStyle name="Normal 4 5 3" xfId="2658" xr:uid="{00000000-0005-0000-0000-0000E50C0000}"/>
    <cellStyle name="Normal 4 5 3 2" xfId="3975" xr:uid="{00000000-0005-0000-0000-0000E60C0000}"/>
    <cellStyle name="Normal 4 5 4" xfId="3973" xr:uid="{00000000-0005-0000-0000-0000E70C0000}"/>
    <cellStyle name="Normal 4 6" xfId="2659" xr:uid="{00000000-0005-0000-0000-0000E80C0000}"/>
    <cellStyle name="Normal 4 6 2" xfId="2660" xr:uid="{00000000-0005-0000-0000-0000E90C0000}"/>
    <cellStyle name="Normal 4 7" xfId="2661" xr:uid="{00000000-0005-0000-0000-0000EA0C0000}"/>
    <cellStyle name="Normal 4 7 2" xfId="2662" xr:uid="{00000000-0005-0000-0000-0000EB0C0000}"/>
    <cellStyle name="Normal 4 8" xfId="2663" xr:uid="{00000000-0005-0000-0000-0000EC0C0000}"/>
    <cellStyle name="Normal 4 8 2" xfId="2664" xr:uid="{00000000-0005-0000-0000-0000ED0C0000}"/>
    <cellStyle name="Normal 4 9" xfId="2665" xr:uid="{00000000-0005-0000-0000-0000EE0C0000}"/>
    <cellStyle name="Normal 4 9 2" xfId="2666" xr:uid="{00000000-0005-0000-0000-0000EF0C0000}"/>
    <cellStyle name="Normal 4_BOQ-matrix-str" xfId="2667" xr:uid="{00000000-0005-0000-0000-0000F00C0000}"/>
    <cellStyle name="Normal 40" xfId="375" xr:uid="{00000000-0005-0000-0000-0000F10C0000}"/>
    <cellStyle name="Normal 40 2" xfId="399" xr:uid="{00000000-0005-0000-0000-0000F20C0000}"/>
    <cellStyle name="Normal 41" xfId="2610" xr:uid="{00000000-0005-0000-0000-0000F30C0000}"/>
    <cellStyle name="Normal 42" xfId="358" xr:uid="{00000000-0005-0000-0000-0000F40C0000}"/>
    <cellStyle name="Normal 42 2" xfId="395" xr:uid="{00000000-0005-0000-0000-0000F50C0000}"/>
    <cellStyle name="Normal 43" xfId="2668" xr:uid="{00000000-0005-0000-0000-0000F60C0000}"/>
    <cellStyle name="Normal 44" xfId="2669" xr:uid="{00000000-0005-0000-0000-0000F70C0000}"/>
    <cellStyle name="Normal 45" xfId="4015" xr:uid="{00000000-0005-0000-0000-0000F80C0000}"/>
    <cellStyle name="Normal 46" xfId="3997" xr:uid="{00000000-0005-0000-0000-0000F90C0000}"/>
    <cellStyle name="Normal 5" xfId="17" xr:uid="{00000000-0005-0000-0000-0000FA0C0000}"/>
    <cellStyle name="Normal 5 10" xfId="427" xr:uid="{00000000-0005-0000-0000-0000FB0C0000}"/>
    <cellStyle name="Normal 5 11" xfId="2670" xr:uid="{00000000-0005-0000-0000-0000FC0C0000}"/>
    <cellStyle name="Normal 5 2" xfId="34" xr:uid="{00000000-0005-0000-0000-0000FD0C0000}"/>
    <cellStyle name="Normal 5 2 2" xfId="66" xr:uid="{00000000-0005-0000-0000-0000FE0C0000}"/>
    <cellStyle name="Normal 5 2 3" xfId="186" xr:uid="{00000000-0005-0000-0000-0000FF0C0000}"/>
    <cellStyle name="Normal 5 2 4" xfId="253" xr:uid="{00000000-0005-0000-0000-0000000D0000}"/>
    <cellStyle name="Normal 5 2 5" xfId="2671" xr:uid="{00000000-0005-0000-0000-0000010D0000}"/>
    <cellStyle name="Normal 5 2 6" xfId="3976" xr:uid="{00000000-0005-0000-0000-0000020D0000}"/>
    <cellStyle name="Normal 5 3" xfId="25" xr:uid="{00000000-0005-0000-0000-0000030D0000}"/>
    <cellStyle name="Normal 5 3 2" xfId="209" xr:uid="{00000000-0005-0000-0000-0000040D0000}"/>
    <cellStyle name="Normal 5 3 2 2" xfId="3977" xr:uid="{00000000-0005-0000-0000-0000050D0000}"/>
    <cellStyle name="Normal 5 3 3" xfId="260" xr:uid="{00000000-0005-0000-0000-0000060D0000}"/>
    <cellStyle name="Normal 5 3 4" xfId="2672" xr:uid="{00000000-0005-0000-0000-0000070D0000}"/>
    <cellStyle name="Normal 5 4" xfId="63" xr:uid="{00000000-0005-0000-0000-0000080D0000}"/>
    <cellStyle name="Normal 5 4 2" xfId="2673" xr:uid="{00000000-0005-0000-0000-0000090D0000}"/>
    <cellStyle name="Normal 5 5" xfId="64" xr:uid="{00000000-0005-0000-0000-00000A0D0000}"/>
    <cellStyle name="Normal 5 5 2" xfId="52" xr:uid="{00000000-0005-0000-0000-00000B0D0000}"/>
    <cellStyle name="Normal 5 5 2 2" xfId="72" xr:uid="{00000000-0005-0000-0000-00000C0D0000}"/>
    <cellStyle name="Normal 5 5 3" xfId="2674" xr:uid="{00000000-0005-0000-0000-00000D0D0000}"/>
    <cellStyle name="Normal 5 6" xfId="97" xr:uid="{00000000-0005-0000-0000-00000E0D0000}"/>
    <cellStyle name="Normal 5 7" xfId="245" xr:uid="{00000000-0005-0000-0000-00000F0D0000}"/>
    <cellStyle name="Normal 5 8" xfId="32" xr:uid="{00000000-0005-0000-0000-0000100D0000}"/>
    <cellStyle name="Normal 5 9" xfId="373" xr:uid="{00000000-0005-0000-0000-0000110D0000}"/>
    <cellStyle name="Normal 6" xfId="27" xr:uid="{00000000-0005-0000-0000-0000120D0000}"/>
    <cellStyle name="Normal 6 2" xfId="188" xr:uid="{00000000-0005-0000-0000-0000130D0000}"/>
    <cellStyle name="Normal 6 2 2" xfId="254" xr:uid="{00000000-0005-0000-0000-0000140D0000}"/>
    <cellStyle name="Normal 6 2 2 2" xfId="360" xr:uid="{00000000-0005-0000-0000-0000150D0000}"/>
    <cellStyle name="Normal 6 2 2 3" xfId="396" xr:uid="{00000000-0005-0000-0000-0000160D0000}"/>
    <cellStyle name="Normal 6 2 2 4" xfId="2677" xr:uid="{00000000-0005-0000-0000-0000170D0000}"/>
    <cellStyle name="Normal 6 2 2 5" xfId="3978" xr:uid="{00000000-0005-0000-0000-0000180D0000}"/>
    <cellStyle name="Normal 6 2 3" xfId="2676" xr:uid="{00000000-0005-0000-0000-0000190D0000}"/>
    <cellStyle name="Normal 6 2 3 2" xfId="3979" xr:uid="{00000000-0005-0000-0000-00001A0D0000}"/>
    <cellStyle name="Normal 6 3" xfId="189" xr:uid="{00000000-0005-0000-0000-00001B0D0000}"/>
    <cellStyle name="Normal 6 3 2" xfId="255" xr:uid="{00000000-0005-0000-0000-00001C0D0000}"/>
    <cellStyle name="Normal 6 3 3" xfId="2678" xr:uid="{00000000-0005-0000-0000-00001D0D0000}"/>
    <cellStyle name="Normal 6 4" xfId="187" xr:uid="{00000000-0005-0000-0000-00001E0D0000}"/>
    <cellStyle name="Normal 6 5" xfId="229" xr:uid="{00000000-0005-0000-0000-00001F0D0000}"/>
    <cellStyle name="Normal 6 6" xfId="428" xr:uid="{00000000-0005-0000-0000-0000200D0000}"/>
    <cellStyle name="Normal 6 7" xfId="2675" xr:uid="{00000000-0005-0000-0000-0000210D0000}"/>
    <cellStyle name="Normal 61" xfId="20" xr:uid="{00000000-0005-0000-0000-0000220D0000}"/>
    <cellStyle name="Normal 62" xfId="10" xr:uid="{00000000-0005-0000-0000-0000230D0000}"/>
    <cellStyle name="Normal 7" xfId="75" xr:uid="{00000000-0005-0000-0000-0000240D0000}"/>
    <cellStyle name="Normal 7 2" xfId="55" xr:uid="{00000000-0005-0000-0000-0000250D0000}"/>
    <cellStyle name="Normal 7 2 2" xfId="3980" xr:uid="{00000000-0005-0000-0000-0000260D0000}"/>
    <cellStyle name="Normal 7 3" xfId="232" xr:uid="{00000000-0005-0000-0000-0000270D0000}"/>
    <cellStyle name="Normal 7 4" xfId="2679" xr:uid="{00000000-0005-0000-0000-0000280D0000}"/>
    <cellStyle name="Normal 8" xfId="23" xr:uid="{00000000-0005-0000-0000-0000290D0000}"/>
    <cellStyle name="Normal 8 2" xfId="2681" xr:uid="{00000000-0005-0000-0000-00002A0D0000}"/>
    <cellStyle name="Normal 8 3" xfId="2680" xr:uid="{00000000-0005-0000-0000-00002B0D0000}"/>
    <cellStyle name="Normal 8 4" xfId="3981" xr:uid="{00000000-0005-0000-0000-00002C0D0000}"/>
    <cellStyle name="Normal 87" xfId="13" xr:uid="{00000000-0005-0000-0000-00002D0D0000}"/>
    <cellStyle name="Normal 9" xfId="61" xr:uid="{00000000-0005-0000-0000-00002E0D0000}"/>
    <cellStyle name="Normal 9 2" xfId="54" xr:uid="{00000000-0005-0000-0000-00002F0D0000}"/>
    <cellStyle name="Normal 9 2 2" xfId="190" xr:uid="{00000000-0005-0000-0000-0000300D0000}"/>
    <cellStyle name="Normal 9 2 3" xfId="256" xr:uid="{00000000-0005-0000-0000-0000310D0000}"/>
    <cellStyle name="Normal 9 3" xfId="96" xr:uid="{00000000-0005-0000-0000-0000320D0000}"/>
    <cellStyle name="Normal 9 4" xfId="244" xr:uid="{00000000-0005-0000-0000-0000330D0000}"/>
    <cellStyle name="Normal 9 5" xfId="2682" xr:uid="{00000000-0005-0000-0000-0000340D0000}"/>
    <cellStyle name="Normal 9 9" xfId="191" xr:uid="{00000000-0005-0000-0000-0000350D0000}"/>
    <cellStyle name="Normal_Bill of quantities" xfId="4026" xr:uid="{00000000-0005-0000-0000-0000360D0000}"/>
    <cellStyle name="Normal_BOQ PRESS BLDG.-TOI,Kolkatta" xfId="8" xr:uid="{00000000-0005-0000-0000-0000370D0000}"/>
    <cellStyle name="Normal_Estimate of Cost1" xfId="44" xr:uid="{00000000-0005-0000-0000-0000380D0000}"/>
    <cellStyle name="Normal_Sheet1" xfId="4025" xr:uid="{00000000-0005-0000-0000-0000390D0000}"/>
    <cellStyle name="Normale_laroux" xfId="2683" xr:uid="{00000000-0005-0000-0000-00003A0D0000}"/>
    <cellStyle name="Note 10" xfId="2684" xr:uid="{00000000-0005-0000-0000-00003B0D0000}"/>
    <cellStyle name="Note 10 2" xfId="2685" xr:uid="{00000000-0005-0000-0000-00003C0D0000}"/>
    <cellStyle name="Note 10 2 2" xfId="2686" xr:uid="{00000000-0005-0000-0000-00003D0D0000}"/>
    <cellStyle name="Note 10 3" xfId="2687" xr:uid="{00000000-0005-0000-0000-00003E0D0000}"/>
    <cellStyle name="Note 10_STR_BOQ_Dental College" xfId="2688" xr:uid="{00000000-0005-0000-0000-00003F0D0000}"/>
    <cellStyle name="Note 11" xfId="2689" xr:uid="{00000000-0005-0000-0000-0000400D0000}"/>
    <cellStyle name="Note 11 2" xfId="2690" xr:uid="{00000000-0005-0000-0000-0000410D0000}"/>
    <cellStyle name="Note 11 2 2" xfId="2691" xr:uid="{00000000-0005-0000-0000-0000420D0000}"/>
    <cellStyle name="Note 11 3" xfId="2692" xr:uid="{00000000-0005-0000-0000-0000430D0000}"/>
    <cellStyle name="Note 11_STR_BOQ_Dental College" xfId="2693" xr:uid="{00000000-0005-0000-0000-0000440D0000}"/>
    <cellStyle name="Note 12" xfId="2694" xr:uid="{00000000-0005-0000-0000-0000450D0000}"/>
    <cellStyle name="Note 12 2" xfId="2695" xr:uid="{00000000-0005-0000-0000-0000460D0000}"/>
    <cellStyle name="Note 12 2 2" xfId="2696" xr:uid="{00000000-0005-0000-0000-0000470D0000}"/>
    <cellStyle name="Note 12 3" xfId="2697" xr:uid="{00000000-0005-0000-0000-0000480D0000}"/>
    <cellStyle name="Note 12_STR_BOQ_Dental College" xfId="2698" xr:uid="{00000000-0005-0000-0000-0000490D0000}"/>
    <cellStyle name="Note 13" xfId="2699" xr:uid="{00000000-0005-0000-0000-00004A0D0000}"/>
    <cellStyle name="Note 13 2" xfId="2700" xr:uid="{00000000-0005-0000-0000-00004B0D0000}"/>
    <cellStyle name="Note 13 2 2" xfId="2701" xr:uid="{00000000-0005-0000-0000-00004C0D0000}"/>
    <cellStyle name="Note 13 3" xfId="2702" xr:uid="{00000000-0005-0000-0000-00004D0D0000}"/>
    <cellStyle name="Note 13_STR_BOQ_Dental College" xfId="2703" xr:uid="{00000000-0005-0000-0000-00004E0D0000}"/>
    <cellStyle name="Note 14" xfId="2704" xr:uid="{00000000-0005-0000-0000-00004F0D0000}"/>
    <cellStyle name="Note 14 2" xfId="2705" xr:uid="{00000000-0005-0000-0000-0000500D0000}"/>
    <cellStyle name="Note 14 2 2" xfId="2706" xr:uid="{00000000-0005-0000-0000-0000510D0000}"/>
    <cellStyle name="Note 14 3" xfId="2707" xr:uid="{00000000-0005-0000-0000-0000520D0000}"/>
    <cellStyle name="Note 14_STR_BOQ_Dental College" xfId="2708" xr:uid="{00000000-0005-0000-0000-0000530D0000}"/>
    <cellStyle name="Note 15" xfId="2709" xr:uid="{00000000-0005-0000-0000-0000540D0000}"/>
    <cellStyle name="Note 15 2" xfId="2710" xr:uid="{00000000-0005-0000-0000-0000550D0000}"/>
    <cellStyle name="Note 15 2 2" xfId="2711" xr:uid="{00000000-0005-0000-0000-0000560D0000}"/>
    <cellStyle name="Note 15 3" xfId="2712" xr:uid="{00000000-0005-0000-0000-0000570D0000}"/>
    <cellStyle name="Note 15_STR_BOQ_Dental College" xfId="2713" xr:uid="{00000000-0005-0000-0000-0000580D0000}"/>
    <cellStyle name="Note 16" xfId="2714" xr:uid="{00000000-0005-0000-0000-0000590D0000}"/>
    <cellStyle name="Note 16 2" xfId="2715" xr:uid="{00000000-0005-0000-0000-00005A0D0000}"/>
    <cellStyle name="Note 16 2 2" xfId="2716" xr:uid="{00000000-0005-0000-0000-00005B0D0000}"/>
    <cellStyle name="Note 16 3" xfId="2717" xr:uid="{00000000-0005-0000-0000-00005C0D0000}"/>
    <cellStyle name="Note 16_STR_BOQ_Dental College" xfId="2718" xr:uid="{00000000-0005-0000-0000-00005D0D0000}"/>
    <cellStyle name="Note 17" xfId="2719" xr:uid="{00000000-0005-0000-0000-00005E0D0000}"/>
    <cellStyle name="Note 17 2" xfId="2720" xr:uid="{00000000-0005-0000-0000-00005F0D0000}"/>
    <cellStyle name="Note 17 2 2" xfId="2721" xr:uid="{00000000-0005-0000-0000-0000600D0000}"/>
    <cellStyle name="Note 17 3" xfId="2722" xr:uid="{00000000-0005-0000-0000-0000610D0000}"/>
    <cellStyle name="Note 17_STR_BOQ_Dental College" xfId="2723" xr:uid="{00000000-0005-0000-0000-0000620D0000}"/>
    <cellStyle name="Note 18" xfId="2724" xr:uid="{00000000-0005-0000-0000-0000630D0000}"/>
    <cellStyle name="Note 18 2" xfId="2725" xr:uid="{00000000-0005-0000-0000-0000640D0000}"/>
    <cellStyle name="Note 18 2 2" xfId="2726" xr:uid="{00000000-0005-0000-0000-0000650D0000}"/>
    <cellStyle name="Note 18 3" xfId="2727" xr:uid="{00000000-0005-0000-0000-0000660D0000}"/>
    <cellStyle name="Note 18_STR_BOQ_Dental College" xfId="2728" xr:uid="{00000000-0005-0000-0000-0000670D0000}"/>
    <cellStyle name="Note 19" xfId="2729" xr:uid="{00000000-0005-0000-0000-0000680D0000}"/>
    <cellStyle name="Note 19 2" xfId="2730" xr:uid="{00000000-0005-0000-0000-0000690D0000}"/>
    <cellStyle name="Note 2" xfId="192" xr:uid="{00000000-0005-0000-0000-00006A0D0000}"/>
    <cellStyle name="Note 2 10" xfId="355" xr:uid="{00000000-0005-0000-0000-00006B0D0000}"/>
    <cellStyle name="Note 2 11" xfId="309" xr:uid="{00000000-0005-0000-0000-00006C0D0000}"/>
    <cellStyle name="Note 2 12" xfId="2731" xr:uid="{00000000-0005-0000-0000-00006D0D0000}"/>
    <cellStyle name="Note 2 13" xfId="3982" xr:uid="{00000000-0005-0000-0000-00006E0D0000}"/>
    <cellStyle name="Note 2 2" xfId="287" xr:uid="{00000000-0005-0000-0000-00006F0D0000}"/>
    <cellStyle name="Note 2 2 2" xfId="2733" xr:uid="{00000000-0005-0000-0000-0000700D0000}"/>
    <cellStyle name="Note 2 2 3" xfId="2732" xr:uid="{00000000-0005-0000-0000-0000710D0000}"/>
    <cellStyle name="Note 2 3" xfId="272" xr:uid="{00000000-0005-0000-0000-0000720D0000}"/>
    <cellStyle name="Note 2 3 2" xfId="2734" xr:uid="{00000000-0005-0000-0000-0000730D0000}"/>
    <cellStyle name="Note 2 4" xfId="307" xr:uid="{00000000-0005-0000-0000-0000740D0000}"/>
    <cellStyle name="Note 2 5" xfId="290" xr:uid="{00000000-0005-0000-0000-0000750D0000}"/>
    <cellStyle name="Note 2 6" xfId="317" xr:uid="{00000000-0005-0000-0000-0000760D0000}"/>
    <cellStyle name="Note 2 7" xfId="335" xr:uid="{00000000-0005-0000-0000-0000770D0000}"/>
    <cellStyle name="Note 2 8" xfId="345" xr:uid="{00000000-0005-0000-0000-0000780D0000}"/>
    <cellStyle name="Note 2 9" xfId="327" xr:uid="{00000000-0005-0000-0000-0000790D0000}"/>
    <cellStyle name="Note 2_e6-LAN-Patna13.06.09" xfId="2735" xr:uid="{00000000-0005-0000-0000-00007A0D0000}"/>
    <cellStyle name="Note 20" xfId="2736" xr:uid="{00000000-0005-0000-0000-00007B0D0000}"/>
    <cellStyle name="Note 20 2" xfId="2737" xr:uid="{00000000-0005-0000-0000-00007C0D0000}"/>
    <cellStyle name="Note 21" xfId="2738" xr:uid="{00000000-0005-0000-0000-00007D0D0000}"/>
    <cellStyle name="Note 21 2" xfId="2739" xr:uid="{00000000-0005-0000-0000-00007E0D0000}"/>
    <cellStyle name="Note 22" xfId="2740" xr:uid="{00000000-0005-0000-0000-00007F0D0000}"/>
    <cellStyle name="Note 22 2" xfId="2741" xr:uid="{00000000-0005-0000-0000-0000800D0000}"/>
    <cellStyle name="Note 23" xfId="2742" xr:uid="{00000000-0005-0000-0000-0000810D0000}"/>
    <cellStyle name="Note 23 2" xfId="2743" xr:uid="{00000000-0005-0000-0000-0000820D0000}"/>
    <cellStyle name="Note 24" xfId="2744" xr:uid="{00000000-0005-0000-0000-0000830D0000}"/>
    <cellStyle name="Note 24 2" xfId="2745" xr:uid="{00000000-0005-0000-0000-0000840D0000}"/>
    <cellStyle name="Note 25" xfId="2746" xr:uid="{00000000-0005-0000-0000-0000850D0000}"/>
    <cellStyle name="Note 25 2" xfId="2747" xr:uid="{00000000-0005-0000-0000-0000860D0000}"/>
    <cellStyle name="Note 3" xfId="2748" xr:uid="{00000000-0005-0000-0000-0000870D0000}"/>
    <cellStyle name="Note 3 2" xfId="2749" xr:uid="{00000000-0005-0000-0000-0000880D0000}"/>
    <cellStyle name="Note 3 2 2" xfId="2750" xr:uid="{00000000-0005-0000-0000-0000890D0000}"/>
    <cellStyle name="Note 3 3" xfId="2751" xr:uid="{00000000-0005-0000-0000-00008A0D0000}"/>
    <cellStyle name="Note 3 4" xfId="3983" xr:uid="{00000000-0005-0000-0000-00008B0D0000}"/>
    <cellStyle name="Note 3_STR_BOQ_Dental College" xfId="2752" xr:uid="{00000000-0005-0000-0000-00008C0D0000}"/>
    <cellStyle name="Note 4" xfId="2753" xr:uid="{00000000-0005-0000-0000-00008D0D0000}"/>
    <cellStyle name="Note 4 2" xfId="2754" xr:uid="{00000000-0005-0000-0000-00008E0D0000}"/>
    <cellStyle name="Note 4 2 2" xfId="2755" xr:uid="{00000000-0005-0000-0000-00008F0D0000}"/>
    <cellStyle name="Note 4 3" xfId="2756" xr:uid="{00000000-0005-0000-0000-0000900D0000}"/>
    <cellStyle name="Note 4 4" xfId="3984" xr:uid="{00000000-0005-0000-0000-0000910D0000}"/>
    <cellStyle name="Note 4_STR_BOQ_Dental College" xfId="2757" xr:uid="{00000000-0005-0000-0000-0000920D0000}"/>
    <cellStyle name="Note 5" xfId="2758" xr:uid="{00000000-0005-0000-0000-0000930D0000}"/>
    <cellStyle name="Note 5 2" xfId="2759" xr:uid="{00000000-0005-0000-0000-0000940D0000}"/>
    <cellStyle name="Note 5 2 2" xfId="2760" xr:uid="{00000000-0005-0000-0000-0000950D0000}"/>
    <cellStyle name="Note 5 3" xfId="2761" xr:uid="{00000000-0005-0000-0000-0000960D0000}"/>
    <cellStyle name="Note 5 4" xfId="3985" xr:uid="{00000000-0005-0000-0000-0000970D0000}"/>
    <cellStyle name="Note 5_STR_BOQ_Dental College" xfId="2762" xr:uid="{00000000-0005-0000-0000-0000980D0000}"/>
    <cellStyle name="Note 6" xfId="56" xr:uid="{00000000-0005-0000-0000-0000990D0000}"/>
    <cellStyle name="Note 6 10" xfId="322" xr:uid="{00000000-0005-0000-0000-00009A0D0000}"/>
    <cellStyle name="Note 6 11" xfId="333" xr:uid="{00000000-0005-0000-0000-00009B0D0000}"/>
    <cellStyle name="Note 6 12" xfId="342" xr:uid="{00000000-0005-0000-0000-00009C0D0000}"/>
    <cellStyle name="Note 6 13" xfId="313" xr:uid="{00000000-0005-0000-0000-00009D0D0000}"/>
    <cellStyle name="Note 6 14" xfId="354" xr:uid="{00000000-0005-0000-0000-00009E0D0000}"/>
    <cellStyle name="Note 6 15" xfId="343" xr:uid="{00000000-0005-0000-0000-00009F0D0000}"/>
    <cellStyle name="Note 6 16" xfId="2763" xr:uid="{00000000-0005-0000-0000-0000A00D0000}"/>
    <cellStyle name="Note 6 2" xfId="73" xr:uid="{00000000-0005-0000-0000-0000A10D0000}"/>
    <cellStyle name="Note 6 2 10" xfId="329" xr:uid="{00000000-0005-0000-0000-0000A20D0000}"/>
    <cellStyle name="Note 6 2 11" xfId="352" xr:uid="{00000000-0005-0000-0000-0000A30D0000}"/>
    <cellStyle name="Note 6 2 12" xfId="321" xr:uid="{00000000-0005-0000-0000-0000A40D0000}"/>
    <cellStyle name="Note 6 2 13" xfId="2764" xr:uid="{00000000-0005-0000-0000-0000A50D0000}"/>
    <cellStyle name="Note 6 2 2" xfId="277" xr:uid="{00000000-0005-0000-0000-0000A60D0000}"/>
    <cellStyle name="Note 6 2 2 2" xfId="2765" xr:uid="{00000000-0005-0000-0000-0000A70D0000}"/>
    <cellStyle name="Note 6 2 3" xfId="273" xr:uid="{00000000-0005-0000-0000-0000A80D0000}"/>
    <cellStyle name="Note 6 2 4" xfId="280" xr:uid="{00000000-0005-0000-0000-0000A90D0000}"/>
    <cellStyle name="Note 6 2 5" xfId="296" xr:uid="{00000000-0005-0000-0000-0000AA0D0000}"/>
    <cellStyle name="Note 6 2 6" xfId="293" xr:uid="{00000000-0005-0000-0000-0000AB0D0000}"/>
    <cellStyle name="Note 6 2 7" xfId="314" xr:uid="{00000000-0005-0000-0000-0000AC0D0000}"/>
    <cellStyle name="Note 6 2 8" xfId="324" xr:uid="{00000000-0005-0000-0000-0000AD0D0000}"/>
    <cellStyle name="Note 6 2 9" xfId="339" xr:uid="{00000000-0005-0000-0000-0000AE0D0000}"/>
    <cellStyle name="Note 6 3" xfId="74" xr:uid="{00000000-0005-0000-0000-0000AF0D0000}"/>
    <cellStyle name="Note 6 3 10" xfId="349" xr:uid="{00000000-0005-0000-0000-0000B00D0000}"/>
    <cellStyle name="Note 6 3 11" xfId="330" xr:uid="{00000000-0005-0000-0000-0000B10D0000}"/>
    <cellStyle name="Note 6 3 12" xfId="351" xr:uid="{00000000-0005-0000-0000-0000B20D0000}"/>
    <cellStyle name="Note 6 3 13" xfId="2766" xr:uid="{00000000-0005-0000-0000-0000B30D0000}"/>
    <cellStyle name="Note 6 3 2" xfId="278" xr:uid="{00000000-0005-0000-0000-0000B40D0000}"/>
    <cellStyle name="Note 6 3 3" xfId="288" xr:uid="{00000000-0005-0000-0000-0000B50D0000}"/>
    <cellStyle name="Note 6 3 4" xfId="275" xr:uid="{00000000-0005-0000-0000-0000B60D0000}"/>
    <cellStyle name="Note 6 3 5" xfId="297" xr:uid="{00000000-0005-0000-0000-0000B70D0000}"/>
    <cellStyle name="Note 6 3 6" xfId="312" xr:uid="{00000000-0005-0000-0000-0000B80D0000}"/>
    <cellStyle name="Note 6 3 7" xfId="311" xr:uid="{00000000-0005-0000-0000-0000B90D0000}"/>
    <cellStyle name="Note 6 3 8" xfId="325" xr:uid="{00000000-0005-0000-0000-0000BA0D0000}"/>
    <cellStyle name="Note 6 3 9" xfId="346" xr:uid="{00000000-0005-0000-0000-0000BB0D0000}"/>
    <cellStyle name="Note 6 4" xfId="193" xr:uid="{00000000-0005-0000-0000-0000BC0D0000}"/>
    <cellStyle name="Note 6 5" xfId="276" xr:uid="{00000000-0005-0000-0000-0000BD0D0000}"/>
    <cellStyle name="Note 6 6" xfId="274" xr:uid="{00000000-0005-0000-0000-0000BE0D0000}"/>
    <cellStyle name="Note 6 7" xfId="294" xr:uid="{00000000-0005-0000-0000-0000BF0D0000}"/>
    <cellStyle name="Note 6 8" xfId="315" xr:uid="{00000000-0005-0000-0000-0000C00D0000}"/>
    <cellStyle name="Note 6 9" xfId="300" xr:uid="{00000000-0005-0000-0000-0000C10D0000}"/>
    <cellStyle name="Note 6_STR_BOQ_Dental College" xfId="2767" xr:uid="{00000000-0005-0000-0000-0000C20D0000}"/>
    <cellStyle name="Note 7" xfId="2768" xr:uid="{00000000-0005-0000-0000-0000C30D0000}"/>
    <cellStyle name="Note 7 2" xfId="2769" xr:uid="{00000000-0005-0000-0000-0000C40D0000}"/>
    <cellStyle name="Note 7 2 2" xfId="2770" xr:uid="{00000000-0005-0000-0000-0000C50D0000}"/>
    <cellStyle name="Note 7 3" xfId="2771" xr:uid="{00000000-0005-0000-0000-0000C60D0000}"/>
    <cellStyle name="Note 7_STR_BOQ_Dental College" xfId="2772" xr:uid="{00000000-0005-0000-0000-0000C70D0000}"/>
    <cellStyle name="Note 8" xfId="2773" xr:uid="{00000000-0005-0000-0000-0000C80D0000}"/>
    <cellStyle name="Note 8 2" xfId="2774" xr:uid="{00000000-0005-0000-0000-0000C90D0000}"/>
    <cellStyle name="Note 8 2 2" xfId="2775" xr:uid="{00000000-0005-0000-0000-0000CA0D0000}"/>
    <cellStyle name="Note 8 3" xfId="2776" xr:uid="{00000000-0005-0000-0000-0000CB0D0000}"/>
    <cellStyle name="Note 8_STR_BOQ_Dental College" xfId="2777" xr:uid="{00000000-0005-0000-0000-0000CC0D0000}"/>
    <cellStyle name="Note 9" xfId="2778" xr:uid="{00000000-0005-0000-0000-0000CD0D0000}"/>
    <cellStyle name="Note 9 2" xfId="2779" xr:uid="{00000000-0005-0000-0000-0000CE0D0000}"/>
    <cellStyle name="Note 9 2 2" xfId="2780" xr:uid="{00000000-0005-0000-0000-0000CF0D0000}"/>
    <cellStyle name="Note 9 3" xfId="2781" xr:uid="{00000000-0005-0000-0000-0000D00D0000}"/>
    <cellStyle name="Note 9_STR_BOQ_Dental College" xfId="2782" xr:uid="{00000000-0005-0000-0000-0000D10D0000}"/>
    <cellStyle name="Nr" xfId="2783" xr:uid="{00000000-0005-0000-0000-0000D20D0000}"/>
    <cellStyle name="Nr 2" xfId="2784" xr:uid="{00000000-0005-0000-0000-0000D30D0000}"/>
    <cellStyle name="Nr 3" xfId="2785" xr:uid="{00000000-0005-0000-0000-0000D40D0000}"/>
    <cellStyle name="Nr 4" xfId="2786" xr:uid="{00000000-0005-0000-0000-0000D50D0000}"/>
    <cellStyle name="Nr 5" xfId="2787" xr:uid="{00000000-0005-0000-0000-0000D60D0000}"/>
    <cellStyle name="Nr 6" xfId="2788" xr:uid="{00000000-0005-0000-0000-0000D70D0000}"/>
    <cellStyle name="Output 10" xfId="2789" xr:uid="{00000000-0005-0000-0000-0000D80D0000}"/>
    <cellStyle name="Output 10 2" xfId="2790" xr:uid="{00000000-0005-0000-0000-0000D90D0000}"/>
    <cellStyle name="Output 10 2 2" xfId="2791" xr:uid="{00000000-0005-0000-0000-0000DA0D0000}"/>
    <cellStyle name="Output 10 3" xfId="2792" xr:uid="{00000000-0005-0000-0000-0000DB0D0000}"/>
    <cellStyle name="Output 10_STR_BOQ_Dental College" xfId="2793" xr:uid="{00000000-0005-0000-0000-0000DC0D0000}"/>
    <cellStyle name="Output 11" xfId="2794" xr:uid="{00000000-0005-0000-0000-0000DD0D0000}"/>
    <cellStyle name="Output 11 2" xfId="2795" xr:uid="{00000000-0005-0000-0000-0000DE0D0000}"/>
    <cellStyle name="Output 11 2 2" xfId="2796" xr:uid="{00000000-0005-0000-0000-0000DF0D0000}"/>
    <cellStyle name="Output 11 3" xfId="2797" xr:uid="{00000000-0005-0000-0000-0000E00D0000}"/>
    <cellStyle name="Output 11_STR_BOQ_Dental College" xfId="2798" xr:uid="{00000000-0005-0000-0000-0000E10D0000}"/>
    <cellStyle name="Output 12" xfId="2799" xr:uid="{00000000-0005-0000-0000-0000E20D0000}"/>
    <cellStyle name="Output 12 2" xfId="2800" xr:uid="{00000000-0005-0000-0000-0000E30D0000}"/>
    <cellStyle name="Output 12 2 2" xfId="2801" xr:uid="{00000000-0005-0000-0000-0000E40D0000}"/>
    <cellStyle name="Output 12 3" xfId="2802" xr:uid="{00000000-0005-0000-0000-0000E50D0000}"/>
    <cellStyle name="Output 12_STR_BOQ_Dental College" xfId="2803" xr:uid="{00000000-0005-0000-0000-0000E60D0000}"/>
    <cellStyle name="Output 13" xfId="2804" xr:uid="{00000000-0005-0000-0000-0000E70D0000}"/>
    <cellStyle name="Output 13 2" xfId="2805" xr:uid="{00000000-0005-0000-0000-0000E80D0000}"/>
    <cellStyle name="Output 13 2 2" xfId="2806" xr:uid="{00000000-0005-0000-0000-0000E90D0000}"/>
    <cellStyle name="Output 13 3" xfId="2807" xr:uid="{00000000-0005-0000-0000-0000EA0D0000}"/>
    <cellStyle name="Output 13_STR_BOQ_Dental College" xfId="2808" xr:uid="{00000000-0005-0000-0000-0000EB0D0000}"/>
    <cellStyle name="Output 14" xfId="2809" xr:uid="{00000000-0005-0000-0000-0000EC0D0000}"/>
    <cellStyle name="Output 14 2" xfId="2810" xr:uid="{00000000-0005-0000-0000-0000ED0D0000}"/>
    <cellStyle name="Output 14 2 2" xfId="2811" xr:uid="{00000000-0005-0000-0000-0000EE0D0000}"/>
    <cellStyle name="Output 14 3" xfId="2812" xr:uid="{00000000-0005-0000-0000-0000EF0D0000}"/>
    <cellStyle name="Output 14_STR_BOQ_Dental College" xfId="2813" xr:uid="{00000000-0005-0000-0000-0000F00D0000}"/>
    <cellStyle name="Output 15" xfId="2814" xr:uid="{00000000-0005-0000-0000-0000F10D0000}"/>
    <cellStyle name="Output 15 2" xfId="2815" xr:uid="{00000000-0005-0000-0000-0000F20D0000}"/>
    <cellStyle name="Output 15 2 2" xfId="2816" xr:uid="{00000000-0005-0000-0000-0000F30D0000}"/>
    <cellStyle name="Output 15 3" xfId="2817" xr:uid="{00000000-0005-0000-0000-0000F40D0000}"/>
    <cellStyle name="Output 15_STR_BOQ_Dental College" xfId="2818" xr:uid="{00000000-0005-0000-0000-0000F50D0000}"/>
    <cellStyle name="Output 16" xfId="2819" xr:uid="{00000000-0005-0000-0000-0000F60D0000}"/>
    <cellStyle name="Output 16 2" xfId="2820" xr:uid="{00000000-0005-0000-0000-0000F70D0000}"/>
    <cellStyle name="Output 16 2 2" xfId="2821" xr:uid="{00000000-0005-0000-0000-0000F80D0000}"/>
    <cellStyle name="Output 16 3" xfId="2822" xr:uid="{00000000-0005-0000-0000-0000F90D0000}"/>
    <cellStyle name="Output 16_STR_BOQ_Dental College" xfId="2823" xr:uid="{00000000-0005-0000-0000-0000FA0D0000}"/>
    <cellStyle name="Output 17" xfId="2824" xr:uid="{00000000-0005-0000-0000-0000FB0D0000}"/>
    <cellStyle name="Output 17 2" xfId="2825" xr:uid="{00000000-0005-0000-0000-0000FC0D0000}"/>
    <cellStyle name="Output 17 2 2" xfId="2826" xr:uid="{00000000-0005-0000-0000-0000FD0D0000}"/>
    <cellStyle name="Output 17 3" xfId="2827" xr:uid="{00000000-0005-0000-0000-0000FE0D0000}"/>
    <cellStyle name="Output 17_STR_BOQ_Dental College" xfId="2828" xr:uid="{00000000-0005-0000-0000-0000FF0D0000}"/>
    <cellStyle name="Output 18" xfId="2829" xr:uid="{00000000-0005-0000-0000-0000000E0000}"/>
    <cellStyle name="Output 18 2" xfId="2830" xr:uid="{00000000-0005-0000-0000-0000010E0000}"/>
    <cellStyle name="Output 18 2 2" xfId="2831" xr:uid="{00000000-0005-0000-0000-0000020E0000}"/>
    <cellStyle name="Output 18 3" xfId="2832" xr:uid="{00000000-0005-0000-0000-0000030E0000}"/>
    <cellStyle name="Output 18_STR_BOQ_Dental College" xfId="2833" xr:uid="{00000000-0005-0000-0000-0000040E0000}"/>
    <cellStyle name="Output 19" xfId="2834" xr:uid="{00000000-0005-0000-0000-0000050E0000}"/>
    <cellStyle name="Output 19 2" xfId="2835" xr:uid="{00000000-0005-0000-0000-0000060E0000}"/>
    <cellStyle name="Output 2" xfId="194" xr:uid="{00000000-0005-0000-0000-0000070E0000}"/>
    <cellStyle name="Output 2 10" xfId="323" xr:uid="{00000000-0005-0000-0000-0000080E0000}"/>
    <cellStyle name="Output 2 11" xfId="350" xr:uid="{00000000-0005-0000-0000-0000090E0000}"/>
    <cellStyle name="Output 2 12" xfId="334" xr:uid="{00000000-0005-0000-0000-00000A0E0000}"/>
    <cellStyle name="Output 2 13" xfId="2836" xr:uid="{00000000-0005-0000-0000-00000B0E0000}"/>
    <cellStyle name="Output 2 14" xfId="3986" xr:uid="{00000000-0005-0000-0000-00000C0E0000}"/>
    <cellStyle name="Output 2 2" xfId="283" xr:uid="{00000000-0005-0000-0000-00000D0E0000}"/>
    <cellStyle name="Output 2 2 2" xfId="2838" xr:uid="{00000000-0005-0000-0000-00000E0E0000}"/>
    <cellStyle name="Output 2 2 3" xfId="2837" xr:uid="{00000000-0005-0000-0000-00000F0E0000}"/>
    <cellStyle name="Output 2 3" xfId="285" xr:uid="{00000000-0005-0000-0000-0000100E0000}"/>
    <cellStyle name="Output 2 3 2" xfId="2839" xr:uid="{00000000-0005-0000-0000-0000110E0000}"/>
    <cellStyle name="Output 2 4" xfId="308" xr:uid="{00000000-0005-0000-0000-0000120E0000}"/>
    <cellStyle name="Output 2 5" xfId="292" xr:uid="{00000000-0005-0000-0000-0000130E0000}"/>
    <cellStyle name="Output 2 6" xfId="301" xr:uid="{00000000-0005-0000-0000-0000140E0000}"/>
    <cellStyle name="Output 2 7" xfId="318" xr:uid="{00000000-0005-0000-0000-0000150E0000}"/>
    <cellStyle name="Output 2 8" xfId="336" xr:uid="{00000000-0005-0000-0000-0000160E0000}"/>
    <cellStyle name="Output 2 9" xfId="344" xr:uid="{00000000-0005-0000-0000-0000170E0000}"/>
    <cellStyle name="Output 2_STR_BOQ_Dental College" xfId="2840" xr:uid="{00000000-0005-0000-0000-0000180E0000}"/>
    <cellStyle name="Output 20" xfId="2841" xr:uid="{00000000-0005-0000-0000-0000190E0000}"/>
    <cellStyle name="Output 20 2" xfId="2842" xr:uid="{00000000-0005-0000-0000-00001A0E0000}"/>
    <cellStyle name="Output 21" xfId="2843" xr:uid="{00000000-0005-0000-0000-00001B0E0000}"/>
    <cellStyle name="Output 21 2" xfId="2844" xr:uid="{00000000-0005-0000-0000-00001C0E0000}"/>
    <cellStyle name="Output 22" xfId="2845" xr:uid="{00000000-0005-0000-0000-00001D0E0000}"/>
    <cellStyle name="Output 22 2" xfId="2846" xr:uid="{00000000-0005-0000-0000-00001E0E0000}"/>
    <cellStyle name="Output 23" xfId="2847" xr:uid="{00000000-0005-0000-0000-00001F0E0000}"/>
    <cellStyle name="Output 23 2" xfId="2848" xr:uid="{00000000-0005-0000-0000-0000200E0000}"/>
    <cellStyle name="Output 24" xfId="2849" xr:uid="{00000000-0005-0000-0000-0000210E0000}"/>
    <cellStyle name="Output 24 2" xfId="2850" xr:uid="{00000000-0005-0000-0000-0000220E0000}"/>
    <cellStyle name="Output 25" xfId="2851" xr:uid="{00000000-0005-0000-0000-0000230E0000}"/>
    <cellStyle name="Output 25 2" xfId="2852" xr:uid="{00000000-0005-0000-0000-0000240E0000}"/>
    <cellStyle name="Output 3" xfId="2853" xr:uid="{00000000-0005-0000-0000-0000250E0000}"/>
    <cellStyle name="Output 3 2" xfId="2854" xr:uid="{00000000-0005-0000-0000-0000260E0000}"/>
    <cellStyle name="Output 3 2 2" xfId="2855" xr:uid="{00000000-0005-0000-0000-0000270E0000}"/>
    <cellStyle name="Output 3 3" xfId="2856" xr:uid="{00000000-0005-0000-0000-0000280E0000}"/>
    <cellStyle name="Output 3 4" xfId="3987" xr:uid="{00000000-0005-0000-0000-0000290E0000}"/>
    <cellStyle name="Output 3_STR_BOQ_Dental College" xfId="2857" xr:uid="{00000000-0005-0000-0000-00002A0E0000}"/>
    <cellStyle name="Output 4" xfId="2858" xr:uid="{00000000-0005-0000-0000-00002B0E0000}"/>
    <cellStyle name="Output 4 2" xfId="2859" xr:uid="{00000000-0005-0000-0000-00002C0E0000}"/>
    <cellStyle name="Output 4 2 2" xfId="2860" xr:uid="{00000000-0005-0000-0000-00002D0E0000}"/>
    <cellStyle name="Output 4 3" xfId="2861" xr:uid="{00000000-0005-0000-0000-00002E0E0000}"/>
    <cellStyle name="Output 4 4" xfId="3988" xr:uid="{00000000-0005-0000-0000-00002F0E0000}"/>
    <cellStyle name="Output 4_STR_BOQ_Dental College" xfId="2862" xr:uid="{00000000-0005-0000-0000-0000300E0000}"/>
    <cellStyle name="Output 5" xfId="2863" xr:uid="{00000000-0005-0000-0000-0000310E0000}"/>
    <cellStyle name="Output 5 2" xfId="2864" xr:uid="{00000000-0005-0000-0000-0000320E0000}"/>
    <cellStyle name="Output 5 2 2" xfId="2865" xr:uid="{00000000-0005-0000-0000-0000330E0000}"/>
    <cellStyle name="Output 5 3" xfId="2866" xr:uid="{00000000-0005-0000-0000-0000340E0000}"/>
    <cellStyle name="Output 5 4" xfId="3989" xr:uid="{00000000-0005-0000-0000-0000350E0000}"/>
    <cellStyle name="Output 5_STR_BOQ_Dental College" xfId="2867" xr:uid="{00000000-0005-0000-0000-0000360E0000}"/>
    <cellStyle name="Output 6" xfId="2868" xr:uid="{00000000-0005-0000-0000-0000370E0000}"/>
    <cellStyle name="Output 6 2" xfId="2869" xr:uid="{00000000-0005-0000-0000-0000380E0000}"/>
    <cellStyle name="Output 6 2 2" xfId="2870" xr:uid="{00000000-0005-0000-0000-0000390E0000}"/>
    <cellStyle name="Output 6 3" xfId="2871" xr:uid="{00000000-0005-0000-0000-00003A0E0000}"/>
    <cellStyle name="Output 6 4" xfId="3990" xr:uid="{00000000-0005-0000-0000-00003B0E0000}"/>
    <cellStyle name="Output 6_STR_BOQ_Dental College" xfId="2872" xr:uid="{00000000-0005-0000-0000-00003C0E0000}"/>
    <cellStyle name="Output 7" xfId="2873" xr:uid="{00000000-0005-0000-0000-00003D0E0000}"/>
    <cellStyle name="Output 7 2" xfId="2874" xr:uid="{00000000-0005-0000-0000-00003E0E0000}"/>
    <cellStyle name="Output 7 2 2" xfId="2875" xr:uid="{00000000-0005-0000-0000-00003F0E0000}"/>
    <cellStyle name="Output 7 3" xfId="2876" xr:uid="{00000000-0005-0000-0000-0000400E0000}"/>
    <cellStyle name="Output 7 4" xfId="3991" xr:uid="{00000000-0005-0000-0000-0000410E0000}"/>
    <cellStyle name="Output 7_STR_BOQ_Dental College" xfId="2877" xr:uid="{00000000-0005-0000-0000-0000420E0000}"/>
    <cellStyle name="Output 8" xfId="2878" xr:uid="{00000000-0005-0000-0000-0000430E0000}"/>
    <cellStyle name="Output 8 2" xfId="2879" xr:uid="{00000000-0005-0000-0000-0000440E0000}"/>
    <cellStyle name="Output 8 2 2" xfId="2880" xr:uid="{00000000-0005-0000-0000-0000450E0000}"/>
    <cellStyle name="Output 8 3" xfId="2881" xr:uid="{00000000-0005-0000-0000-0000460E0000}"/>
    <cellStyle name="Output 8 4" xfId="3992" xr:uid="{00000000-0005-0000-0000-0000470E0000}"/>
    <cellStyle name="Output 8_STR_BOQ_Dental College" xfId="2882" xr:uid="{00000000-0005-0000-0000-0000480E0000}"/>
    <cellStyle name="Output 9" xfId="2883" xr:uid="{00000000-0005-0000-0000-0000490E0000}"/>
    <cellStyle name="Output 9 2" xfId="2884" xr:uid="{00000000-0005-0000-0000-00004A0E0000}"/>
    <cellStyle name="Output 9 2 2" xfId="2885" xr:uid="{00000000-0005-0000-0000-00004B0E0000}"/>
    <cellStyle name="Output 9 3" xfId="2886" xr:uid="{00000000-0005-0000-0000-00004C0E0000}"/>
    <cellStyle name="Output 9_STR_BOQ_Dental College" xfId="2887" xr:uid="{00000000-0005-0000-0000-00004D0E0000}"/>
    <cellStyle name="Percent [2]" xfId="2888" xr:uid="{00000000-0005-0000-0000-00004E0E0000}"/>
    <cellStyle name="Percent [2] 2" xfId="2889" xr:uid="{00000000-0005-0000-0000-00004F0E0000}"/>
    <cellStyle name="Percent [2] 3" xfId="2890" xr:uid="{00000000-0005-0000-0000-0000500E0000}"/>
    <cellStyle name="Percent [2] 4" xfId="2891" xr:uid="{00000000-0005-0000-0000-0000510E0000}"/>
    <cellStyle name="Percent [2] 5" xfId="2892" xr:uid="{00000000-0005-0000-0000-0000520E0000}"/>
    <cellStyle name="Percent [2] 6" xfId="2893" xr:uid="{00000000-0005-0000-0000-0000530E0000}"/>
    <cellStyle name="Percent 10" xfId="2894" xr:uid="{00000000-0005-0000-0000-0000540E0000}"/>
    <cellStyle name="Percent 10 2" xfId="2895" xr:uid="{00000000-0005-0000-0000-0000550E0000}"/>
    <cellStyle name="Percent 11" xfId="2896" xr:uid="{00000000-0005-0000-0000-0000560E0000}"/>
    <cellStyle name="Percent 11 2" xfId="2897" xr:uid="{00000000-0005-0000-0000-0000570E0000}"/>
    <cellStyle name="Percent 12" xfId="2898" xr:uid="{00000000-0005-0000-0000-0000580E0000}"/>
    <cellStyle name="Percent 12 2" xfId="2899" xr:uid="{00000000-0005-0000-0000-0000590E0000}"/>
    <cellStyle name="Percent 13" xfId="2900" xr:uid="{00000000-0005-0000-0000-00005A0E0000}"/>
    <cellStyle name="Percent 13 2" xfId="2901" xr:uid="{00000000-0005-0000-0000-00005B0E0000}"/>
    <cellStyle name="Percent 14" xfId="2902" xr:uid="{00000000-0005-0000-0000-00005C0E0000}"/>
    <cellStyle name="Percent 14 2" xfId="2903" xr:uid="{00000000-0005-0000-0000-00005D0E0000}"/>
    <cellStyle name="Percent 15" xfId="2904" xr:uid="{00000000-0005-0000-0000-00005E0E0000}"/>
    <cellStyle name="Percent 15 2" xfId="2905" xr:uid="{00000000-0005-0000-0000-00005F0E0000}"/>
    <cellStyle name="Percent 16" xfId="2906" xr:uid="{00000000-0005-0000-0000-0000600E0000}"/>
    <cellStyle name="Percent 16 2" xfId="2907" xr:uid="{00000000-0005-0000-0000-0000610E0000}"/>
    <cellStyle name="Percent 17" xfId="2908" xr:uid="{00000000-0005-0000-0000-0000620E0000}"/>
    <cellStyle name="Percent 17 2" xfId="2909" xr:uid="{00000000-0005-0000-0000-0000630E0000}"/>
    <cellStyle name="Percent 18" xfId="2910" xr:uid="{00000000-0005-0000-0000-0000640E0000}"/>
    <cellStyle name="Percent 18 2" xfId="2911" xr:uid="{00000000-0005-0000-0000-0000650E0000}"/>
    <cellStyle name="Percent 19" xfId="2912" xr:uid="{00000000-0005-0000-0000-0000660E0000}"/>
    <cellStyle name="Percent 19 2" xfId="2913" xr:uid="{00000000-0005-0000-0000-0000670E0000}"/>
    <cellStyle name="Percent 2" xfId="195" xr:uid="{00000000-0005-0000-0000-0000680E0000}"/>
    <cellStyle name="Percent 2 2" xfId="2915" xr:uid="{00000000-0005-0000-0000-0000690E0000}"/>
    <cellStyle name="Percent 2 2 2" xfId="2916" xr:uid="{00000000-0005-0000-0000-00006A0E0000}"/>
    <cellStyle name="Percent 2 3" xfId="2917" xr:uid="{00000000-0005-0000-0000-00006B0E0000}"/>
    <cellStyle name="Percent 2 4" xfId="2914" xr:uid="{00000000-0005-0000-0000-00006C0E0000}"/>
    <cellStyle name="Percent 2 5" xfId="3993" xr:uid="{00000000-0005-0000-0000-00006D0E0000}"/>
    <cellStyle name="Percent 20" xfId="2918" xr:uid="{00000000-0005-0000-0000-00006E0E0000}"/>
    <cellStyle name="Percent 20 2" xfId="2919" xr:uid="{00000000-0005-0000-0000-00006F0E0000}"/>
    <cellStyle name="Percent 21" xfId="2920" xr:uid="{00000000-0005-0000-0000-0000700E0000}"/>
    <cellStyle name="Percent 21 2" xfId="2921" xr:uid="{00000000-0005-0000-0000-0000710E0000}"/>
    <cellStyle name="Percent 22" xfId="2922" xr:uid="{00000000-0005-0000-0000-0000720E0000}"/>
    <cellStyle name="Percent 22 2" xfId="2923" xr:uid="{00000000-0005-0000-0000-0000730E0000}"/>
    <cellStyle name="Percent 23" xfId="2924" xr:uid="{00000000-0005-0000-0000-0000740E0000}"/>
    <cellStyle name="Percent 23 2" xfId="2925" xr:uid="{00000000-0005-0000-0000-0000750E0000}"/>
    <cellStyle name="Percent 24" xfId="2926" xr:uid="{00000000-0005-0000-0000-0000760E0000}"/>
    <cellStyle name="Percent 24 2" xfId="2927" xr:uid="{00000000-0005-0000-0000-0000770E0000}"/>
    <cellStyle name="Percent 25" xfId="2928" xr:uid="{00000000-0005-0000-0000-0000780E0000}"/>
    <cellStyle name="Percent 25 2" xfId="2929" xr:uid="{00000000-0005-0000-0000-0000790E0000}"/>
    <cellStyle name="Percent 26" xfId="2930" xr:uid="{00000000-0005-0000-0000-00007A0E0000}"/>
    <cellStyle name="Percent 26 2" xfId="2931" xr:uid="{00000000-0005-0000-0000-00007B0E0000}"/>
    <cellStyle name="Percent 27" xfId="2932" xr:uid="{00000000-0005-0000-0000-00007C0E0000}"/>
    <cellStyle name="Percent 27 2" xfId="2933" xr:uid="{00000000-0005-0000-0000-00007D0E0000}"/>
    <cellStyle name="Percent 28" xfId="2934" xr:uid="{00000000-0005-0000-0000-00007E0E0000}"/>
    <cellStyle name="Percent 28 2" xfId="2935" xr:uid="{00000000-0005-0000-0000-00007F0E0000}"/>
    <cellStyle name="Percent 29" xfId="2936" xr:uid="{00000000-0005-0000-0000-0000800E0000}"/>
    <cellStyle name="Percent 29 2" xfId="2937" xr:uid="{00000000-0005-0000-0000-0000810E0000}"/>
    <cellStyle name="Percent 3" xfId="210" xr:uid="{00000000-0005-0000-0000-0000820E0000}"/>
    <cellStyle name="Percent 3 2" xfId="2939" xr:uid="{00000000-0005-0000-0000-0000830E0000}"/>
    <cellStyle name="Percent 3 3" xfId="2938" xr:uid="{00000000-0005-0000-0000-0000840E0000}"/>
    <cellStyle name="Percent 30" xfId="2940" xr:uid="{00000000-0005-0000-0000-0000850E0000}"/>
    <cellStyle name="Percent 30 2" xfId="2941" xr:uid="{00000000-0005-0000-0000-0000860E0000}"/>
    <cellStyle name="Percent 31" xfId="2942" xr:uid="{00000000-0005-0000-0000-0000870E0000}"/>
    <cellStyle name="Percent 31 2" xfId="2943" xr:uid="{00000000-0005-0000-0000-0000880E0000}"/>
    <cellStyle name="Percent 32" xfId="2944" xr:uid="{00000000-0005-0000-0000-0000890E0000}"/>
    <cellStyle name="Percent 32 2" xfId="2945" xr:uid="{00000000-0005-0000-0000-00008A0E0000}"/>
    <cellStyle name="Percent 33" xfId="2946" xr:uid="{00000000-0005-0000-0000-00008B0E0000}"/>
    <cellStyle name="Percent 33 2" xfId="2947" xr:uid="{00000000-0005-0000-0000-00008C0E0000}"/>
    <cellStyle name="Percent 34" xfId="2948" xr:uid="{00000000-0005-0000-0000-00008D0E0000}"/>
    <cellStyle name="Percent 34 2" xfId="2949" xr:uid="{00000000-0005-0000-0000-00008E0E0000}"/>
    <cellStyle name="Percent 35" xfId="2950" xr:uid="{00000000-0005-0000-0000-00008F0E0000}"/>
    <cellStyle name="Percent 35 2" xfId="2951" xr:uid="{00000000-0005-0000-0000-0000900E0000}"/>
    <cellStyle name="Percent 36" xfId="2952" xr:uid="{00000000-0005-0000-0000-0000910E0000}"/>
    <cellStyle name="Percent 36 2" xfId="2953" xr:uid="{00000000-0005-0000-0000-0000920E0000}"/>
    <cellStyle name="Percent 37" xfId="2954" xr:uid="{00000000-0005-0000-0000-0000930E0000}"/>
    <cellStyle name="Percent 4" xfId="2955" xr:uid="{00000000-0005-0000-0000-0000940E0000}"/>
    <cellStyle name="Percent 4 2" xfId="2956" xr:uid="{00000000-0005-0000-0000-0000950E0000}"/>
    <cellStyle name="Percent 5" xfId="371" xr:uid="{00000000-0005-0000-0000-0000960E0000}"/>
    <cellStyle name="Percent 5 2" xfId="2958" xr:uid="{00000000-0005-0000-0000-0000970E0000}"/>
    <cellStyle name="Percent 5 3" xfId="2957" xr:uid="{00000000-0005-0000-0000-0000980E0000}"/>
    <cellStyle name="Percent 6" xfId="2959" xr:uid="{00000000-0005-0000-0000-0000990E0000}"/>
    <cellStyle name="Percent 6 2" xfId="2960" xr:uid="{00000000-0005-0000-0000-00009A0E0000}"/>
    <cellStyle name="Percent 7" xfId="2961" xr:uid="{00000000-0005-0000-0000-00009B0E0000}"/>
    <cellStyle name="Percent 7 2" xfId="2962" xr:uid="{00000000-0005-0000-0000-00009C0E0000}"/>
    <cellStyle name="Percent 7 2 2" xfId="2963" xr:uid="{00000000-0005-0000-0000-00009D0E0000}"/>
    <cellStyle name="Percent 8" xfId="2964" xr:uid="{00000000-0005-0000-0000-00009E0E0000}"/>
    <cellStyle name="Percent 8 2" xfId="2965" xr:uid="{00000000-0005-0000-0000-00009F0E0000}"/>
    <cellStyle name="Percent 9" xfId="2966" xr:uid="{00000000-0005-0000-0000-0000A00E0000}"/>
    <cellStyle name="Percent 9 2" xfId="2967" xr:uid="{00000000-0005-0000-0000-0000A10E0000}"/>
    <cellStyle name="Popis" xfId="2968" xr:uid="{00000000-0005-0000-0000-0000A20E0000}"/>
    <cellStyle name="Popis 2" xfId="3994" xr:uid="{00000000-0005-0000-0000-0000A30E0000}"/>
    <cellStyle name="Rate" xfId="2969" xr:uid="{00000000-0005-0000-0000-0000A40E0000}"/>
    <cellStyle name="RateBold" xfId="2970" xr:uid="{00000000-0005-0000-0000-0000A50E0000}"/>
    <cellStyle name="RDB1" xfId="2971" xr:uid="{00000000-0005-0000-0000-0000A60E0000}"/>
    <cellStyle name="Red" xfId="2972" xr:uid="{00000000-0005-0000-0000-0000A70E0000}"/>
    <cellStyle name="Red 2" xfId="3995" xr:uid="{00000000-0005-0000-0000-0000A80E0000}"/>
    <cellStyle name="RevList" xfId="2973" xr:uid="{00000000-0005-0000-0000-0000A90E0000}"/>
    <cellStyle name="RevList 2" xfId="3996" xr:uid="{00000000-0005-0000-0000-0000AA0E0000}"/>
    <cellStyle name="Section Title" xfId="2974" xr:uid="{00000000-0005-0000-0000-0000AB0E0000}"/>
    <cellStyle name="Sledovaný hypertextový odkaz" xfId="2975" xr:uid="{00000000-0005-0000-0000-0000AC0E0000}"/>
    <cellStyle name="Sledovaný hypertextový odkaz 2" xfId="2976" xr:uid="{00000000-0005-0000-0000-0000AD0E0000}"/>
    <cellStyle name="Sledovaný hypertextový odkaz 3" xfId="2977" xr:uid="{00000000-0005-0000-0000-0000AE0E0000}"/>
    <cellStyle name="Sledovaný hypertextový odkaz 4" xfId="2978" xr:uid="{00000000-0005-0000-0000-0000AF0E0000}"/>
    <cellStyle name="Sledovaný hypertextový odkaz 5" xfId="2979" xr:uid="{00000000-0005-0000-0000-0000B00E0000}"/>
    <cellStyle name="Sledovaný hypertextový odkaz 6" xfId="2980" xr:uid="{00000000-0005-0000-0000-0000B10E0000}"/>
    <cellStyle name="Sledovaný hypertextový odkaz_Cost_appraisal_Aliens_FPS" xfId="2981" xr:uid="{00000000-0005-0000-0000-0000B20E0000}"/>
    <cellStyle name="Standard_aktuell" xfId="2982" xr:uid="{00000000-0005-0000-0000-0000B30E0000}"/>
    <cellStyle name="Style 1" xfId="19" xr:uid="{00000000-0005-0000-0000-0000B40E0000}"/>
    <cellStyle name="Style 1 2" xfId="197" xr:uid="{00000000-0005-0000-0000-0000B50E0000}"/>
    <cellStyle name="Style 1 2 2" xfId="217" xr:uid="{00000000-0005-0000-0000-0000B60E0000}"/>
    <cellStyle name="Style 1 2 2 2" xfId="2984" xr:uid="{00000000-0005-0000-0000-0000B70E0000}"/>
    <cellStyle name="Style 1 2 2 3" xfId="3999" xr:uid="{00000000-0005-0000-0000-0000B80E0000}"/>
    <cellStyle name="Style 1 2 3" xfId="2983" xr:uid="{00000000-0005-0000-0000-0000B90E0000}"/>
    <cellStyle name="Style 1 2 4" xfId="3998" xr:uid="{00000000-0005-0000-0000-0000BA0E0000}"/>
    <cellStyle name="Style 1 3" xfId="196" xr:uid="{00000000-0005-0000-0000-0000BB0E0000}"/>
    <cellStyle name="Style 1 3 2" xfId="2985" xr:uid="{00000000-0005-0000-0000-0000BC0E0000}"/>
    <cellStyle name="Style 1 3 3" xfId="4000" xr:uid="{00000000-0005-0000-0000-0000BD0E0000}"/>
    <cellStyle name="Style 1 4" xfId="429" xr:uid="{00000000-0005-0000-0000-0000BE0E0000}"/>
    <cellStyle name="Style 1 4 2" xfId="2986" xr:uid="{00000000-0005-0000-0000-0000BF0E0000}"/>
    <cellStyle name="Style 1 4 3" xfId="4001" xr:uid="{00000000-0005-0000-0000-0000C00E0000}"/>
    <cellStyle name="Style 1_3-Internal FF Works-DE-NATGRID AT ANDHERIA MORE-28.09.13" xfId="2987" xr:uid="{00000000-0005-0000-0000-0000C10E0000}"/>
    <cellStyle name="Style 2" xfId="2988" xr:uid="{00000000-0005-0000-0000-0000C20E0000}"/>
    <cellStyle name="Style 2 2" xfId="2989" xr:uid="{00000000-0005-0000-0000-0000C30E0000}"/>
    <cellStyle name="Style 2 2 2" xfId="4003" xr:uid="{00000000-0005-0000-0000-0000C40E0000}"/>
    <cellStyle name="Style 2 3" xfId="4004" xr:uid="{00000000-0005-0000-0000-0000C50E0000}"/>
    <cellStyle name="Style 2 4" xfId="4005" xr:uid="{00000000-0005-0000-0000-0000C60E0000}"/>
    <cellStyle name="Style 2 5" xfId="4002" xr:uid="{00000000-0005-0000-0000-0000C70E0000}"/>
    <cellStyle name="subhead" xfId="2990" xr:uid="{00000000-0005-0000-0000-0000C80E0000}"/>
    <cellStyle name="subhead 2" xfId="4006" xr:uid="{00000000-0005-0000-0000-0000C90E0000}"/>
    <cellStyle name="Subtitle" xfId="2991" xr:uid="{00000000-0005-0000-0000-0000CA0E0000}"/>
    <cellStyle name="Subtotal" xfId="2992" xr:uid="{00000000-0005-0000-0000-0000CB0E0000}"/>
    <cellStyle name="sum" xfId="2993" xr:uid="{00000000-0005-0000-0000-0000CC0E0000}"/>
    <cellStyle name="sum8" xfId="2994" xr:uid="{00000000-0005-0000-0000-0000CD0E0000}"/>
    <cellStyle name="Summary_back" xfId="2995" xr:uid="{00000000-0005-0000-0000-0000CE0E0000}"/>
    <cellStyle name="Times New Roman" xfId="2996" xr:uid="{00000000-0005-0000-0000-0000CF0E0000}"/>
    <cellStyle name="Title 10" xfId="2997" xr:uid="{00000000-0005-0000-0000-0000D00E0000}"/>
    <cellStyle name="Title 10 2" xfId="2998" xr:uid="{00000000-0005-0000-0000-0000D10E0000}"/>
    <cellStyle name="Title 11" xfId="2999" xr:uid="{00000000-0005-0000-0000-0000D20E0000}"/>
    <cellStyle name="Title 11 2" xfId="3000" xr:uid="{00000000-0005-0000-0000-0000D30E0000}"/>
    <cellStyle name="Title 12" xfId="3001" xr:uid="{00000000-0005-0000-0000-0000D40E0000}"/>
    <cellStyle name="Title 12 2" xfId="3002" xr:uid="{00000000-0005-0000-0000-0000D50E0000}"/>
    <cellStyle name="Title 13" xfId="3003" xr:uid="{00000000-0005-0000-0000-0000D60E0000}"/>
    <cellStyle name="Title 13 2" xfId="3004" xr:uid="{00000000-0005-0000-0000-0000D70E0000}"/>
    <cellStyle name="Title 14" xfId="3005" xr:uid="{00000000-0005-0000-0000-0000D80E0000}"/>
    <cellStyle name="Title 14 2" xfId="3006" xr:uid="{00000000-0005-0000-0000-0000D90E0000}"/>
    <cellStyle name="Title 15" xfId="3007" xr:uid="{00000000-0005-0000-0000-0000DA0E0000}"/>
    <cellStyle name="Title 15 2" xfId="3008" xr:uid="{00000000-0005-0000-0000-0000DB0E0000}"/>
    <cellStyle name="Title 16" xfId="3009" xr:uid="{00000000-0005-0000-0000-0000DC0E0000}"/>
    <cellStyle name="Title 16 2" xfId="3010" xr:uid="{00000000-0005-0000-0000-0000DD0E0000}"/>
    <cellStyle name="Title 17" xfId="3011" xr:uid="{00000000-0005-0000-0000-0000DE0E0000}"/>
    <cellStyle name="Title 17 2" xfId="3012" xr:uid="{00000000-0005-0000-0000-0000DF0E0000}"/>
    <cellStyle name="Title 18" xfId="3013" xr:uid="{00000000-0005-0000-0000-0000E00E0000}"/>
    <cellStyle name="Title 18 2" xfId="3014" xr:uid="{00000000-0005-0000-0000-0000E10E0000}"/>
    <cellStyle name="Title 19" xfId="3015" xr:uid="{00000000-0005-0000-0000-0000E20E0000}"/>
    <cellStyle name="Title 2" xfId="198" xr:uid="{00000000-0005-0000-0000-0000E30E0000}"/>
    <cellStyle name="Title 2 2" xfId="3017" xr:uid="{00000000-0005-0000-0000-0000E40E0000}"/>
    <cellStyle name="Title 2 3" xfId="3016" xr:uid="{00000000-0005-0000-0000-0000E50E0000}"/>
    <cellStyle name="Title 20" xfId="3018" xr:uid="{00000000-0005-0000-0000-0000E60E0000}"/>
    <cellStyle name="Title 21" xfId="3019" xr:uid="{00000000-0005-0000-0000-0000E70E0000}"/>
    <cellStyle name="Title 22" xfId="3020" xr:uid="{00000000-0005-0000-0000-0000E80E0000}"/>
    <cellStyle name="Title 23" xfId="3021" xr:uid="{00000000-0005-0000-0000-0000E90E0000}"/>
    <cellStyle name="Title 24" xfId="3022" xr:uid="{00000000-0005-0000-0000-0000EA0E0000}"/>
    <cellStyle name="Title 25" xfId="3023" xr:uid="{00000000-0005-0000-0000-0000EB0E0000}"/>
    <cellStyle name="Title 3" xfId="3024" xr:uid="{00000000-0005-0000-0000-0000EC0E0000}"/>
    <cellStyle name="Title 3 2" xfId="3025" xr:uid="{00000000-0005-0000-0000-0000ED0E0000}"/>
    <cellStyle name="Title 3 3" xfId="4007" xr:uid="{00000000-0005-0000-0000-0000EE0E0000}"/>
    <cellStyle name="Title 4" xfId="3026" xr:uid="{00000000-0005-0000-0000-0000EF0E0000}"/>
    <cellStyle name="Title 4 2" xfId="3027" xr:uid="{00000000-0005-0000-0000-0000F00E0000}"/>
    <cellStyle name="Title 4 3" xfId="4008" xr:uid="{00000000-0005-0000-0000-0000F10E0000}"/>
    <cellStyle name="Title 5" xfId="3028" xr:uid="{00000000-0005-0000-0000-0000F20E0000}"/>
    <cellStyle name="Title 5 2" xfId="3029" xr:uid="{00000000-0005-0000-0000-0000F30E0000}"/>
    <cellStyle name="Title 5 3" xfId="4009" xr:uid="{00000000-0005-0000-0000-0000F40E0000}"/>
    <cellStyle name="Title 6" xfId="3030" xr:uid="{00000000-0005-0000-0000-0000F50E0000}"/>
    <cellStyle name="Title 6 2" xfId="3031" xr:uid="{00000000-0005-0000-0000-0000F60E0000}"/>
    <cellStyle name="Title 6 3" xfId="4010" xr:uid="{00000000-0005-0000-0000-0000F70E0000}"/>
    <cellStyle name="Title 7" xfId="3032" xr:uid="{00000000-0005-0000-0000-0000F80E0000}"/>
    <cellStyle name="Title 7 2" xfId="3033" xr:uid="{00000000-0005-0000-0000-0000F90E0000}"/>
    <cellStyle name="Title 7 3" xfId="4011" xr:uid="{00000000-0005-0000-0000-0000FA0E0000}"/>
    <cellStyle name="Title 8" xfId="3034" xr:uid="{00000000-0005-0000-0000-0000FB0E0000}"/>
    <cellStyle name="Title 8 2" xfId="3035" xr:uid="{00000000-0005-0000-0000-0000FC0E0000}"/>
    <cellStyle name="Title 8 3" xfId="4012" xr:uid="{00000000-0005-0000-0000-0000FD0E0000}"/>
    <cellStyle name="Title 9" xfId="3036" xr:uid="{00000000-0005-0000-0000-0000FE0E0000}"/>
    <cellStyle name="Title 9 2" xfId="3037" xr:uid="{00000000-0005-0000-0000-0000FF0E0000}"/>
    <cellStyle name="Title Row" xfId="3038" xr:uid="{00000000-0005-0000-0000-0000000F0000}"/>
    <cellStyle name="Title Row 2" xfId="4013" xr:uid="{00000000-0005-0000-0000-0000010F0000}"/>
    <cellStyle name="Total 10" xfId="3039" xr:uid="{00000000-0005-0000-0000-0000020F0000}"/>
    <cellStyle name="Total 10 2" xfId="3040" xr:uid="{00000000-0005-0000-0000-0000030F0000}"/>
    <cellStyle name="Total 10 2 2" xfId="3041" xr:uid="{00000000-0005-0000-0000-0000040F0000}"/>
    <cellStyle name="Total 10 3" xfId="3042" xr:uid="{00000000-0005-0000-0000-0000050F0000}"/>
    <cellStyle name="Total 11" xfId="3043" xr:uid="{00000000-0005-0000-0000-0000060F0000}"/>
    <cellStyle name="Total 11 2" xfId="3044" xr:uid="{00000000-0005-0000-0000-0000070F0000}"/>
    <cellStyle name="Total 11 2 2" xfId="3045" xr:uid="{00000000-0005-0000-0000-0000080F0000}"/>
    <cellStyle name="Total 11 3" xfId="3046" xr:uid="{00000000-0005-0000-0000-0000090F0000}"/>
    <cellStyle name="Total 12" xfId="3047" xr:uid="{00000000-0005-0000-0000-00000A0F0000}"/>
    <cellStyle name="Total 12 2" xfId="3048" xr:uid="{00000000-0005-0000-0000-00000B0F0000}"/>
    <cellStyle name="Total 12 2 2" xfId="3049" xr:uid="{00000000-0005-0000-0000-00000C0F0000}"/>
    <cellStyle name="Total 12 3" xfId="3050" xr:uid="{00000000-0005-0000-0000-00000D0F0000}"/>
    <cellStyle name="Total 13" xfId="3051" xr:uid="{00000000-0005-0000-0000-00000E0F0000}"/>
    <cellStyle name="Total 13 2" xfId="3052" xr:uid="{00000000-0005-0000-0000-00000F0F0000}"/>
    <cellStyle name="Total 13 2 2" xfId="3053" xr:uid="{00000000-0005-0000-0000-0000100F0000}"/>
    <cellStyle name="Total 13 3" xfId="3054" xr:uid="{00000000-0005-0000-0000-0000110F0000}"/>
    <cellStyle name="Total 14" xfId="3055" xr:uid="{00000000-0005-0000-0000-0000120F0000}"/>
    <cellStyle name="Total 14 2" xfId="3056" xr:uid="{00000000-0005-0000-0000-0000130F0000}"/>
    <cellStyle name="Total 14 2 2" xfId="3057" xr:uid="{00000000-0005-0000-0000-0000140F0000}"/>
    <cellStyle name="Total 14 3" xfId="3058" xr:uid="{00000000-0005-0000-0000-0000150F0000}"/>
    <cellStyle name="Total 15" xfId="3059" xr:uid="{00000000-0005-0000-0000-0000160F0000}"/>
    <cellStyle name="Total 15 2" xfId="3060" xr:uid="{00000000-0005-0000-0000-0000170F0000}"/>
    <cellStyle name="Total 15 2 2" xfId="3061" xr:uid="{00000000-0005-0000-0000-0000180F0000}"/>
    <cellStyle name="Total 15 3" xfId="3062" xr:uid="{00000000-0005-0000-0000-0000190F0000}"/>
    <cellStyle name="Total 16" xfId="3063" xr:uid="{00000000-0005-0000-0000-00001A0F0000}"/>
    <cellStyle name="Total 16 2" xfId="3064" xr:uid="{00000000-0005-0000-0000-00001B0F0000}"/>
    <cellStyle name="Total 16 2 2" xfId="3065" xr:uid="{00000000-0005-0000-0000-00001C0F0000}"/>
    <cellStyle name="Total 16 3" xfId="3066" xr:uid="{00000000-0005-0000-0000-00001D0F0000}"/>
    <cellStyle name="Total 17" xfId="3067" xr:uid="{00000000-0005-0000-0000-00001E0F0000}"/>
    <cellStyle name="Total 17 2" xfId="3068" xr:uid="{00000000-0005-0000-0000-00001F0F0000}"/>
    <cellStyle name="Total 17 2 2" xfId="3069" xr:uid="{00000000-0005-0000-0000-0000200F0000}"/>
    <cellStyle name="Total 17 3" xfId="3070" xr:uid="{00000000-0005-0000-0000-0000210F0000}"/>
    <cellStyle name="Total 18" xfId="3071" xr:uid="{00000000-0005-0000-0000-0000220F0000}"/>
    <cellStyle name="Total 18 2" xfId="3072" xr:uid="{00000000-0005-0000-0000-0000230F0000}"/>
    <cellStyle name="Total 18 2 2" xfId="3073" xr:uid="{00000000-0005-0000-0000-0000240F0000}"/>
    <cellStyle name="Total 18 3" xfId="3074" xr:uid="{00000000-0005-0000-0000-0000250F0000}"/>
    <cellStyle name="Total 19" xfId="3075" xr:uid="{00000000-0005-0000-0000-0000260F0000}"/>
    <cellStyle name="Total 19 2" xfId="3076" xr:uid="{00000000-0005-0000-0000-0000270F0000}"/>
    <cellStyle name="Total 2" xfId="199" xr:uid="{00000000-0005-0000-0000-0000280F0000}"/>
    <cellStyle name="Total 2 10" xfId="341" xr:uid="{00000000-0005-0000-0000-0000290F0000}"/>
    <cellStyle name="Total 2 11" xfId="331" xr:uid="{00000000-0005-0000-0000-00002A0F0000}"/>
    <cellStyle name="Total 2 12" xfId="357" xr:uid="{00000000-0005-0000-0000-00002B0F0000}"/>
    <cellStyle name="Total 2 13" xfId="3077" xr:uid="{00000000-0005-0000-0000-00002C0F0000}"/>
    <cellStyle name="Total 2 14" xfId="4014" xr:uid="{00000000-0005-0000-0000-00002D0F0000}"/>
    <cellStyle name="Total 2 2" xfId="271" xr:uid="{00000000-0005-0000-0000-00002E0F0000}"/>
    <cellStyle name="Total 2 2 2" xfId="3079" xr:uid="{00000000-0005-0000-0000-00002F0F0000}"/>
    <cellStyle name="Total 2 2 3" xfId="3078" xr:uid="{00000000-0005-0000-0000-0000300F0000}"/>
    <cellStyle name="Total 2 3" xfId="281" xr:uid="{00000000-0005-0000-0000-0000310F0000}"/>
    <cellStyle name="Total 2 3 2" xfId="3080" xr:uid="{00000000-0005-0000-0000-0000320F0000}"/>
    <cellStyle name="Total 2 4" xfId="310" xr:uid="{00000000-0005-0000-0000-0000330F0000}"/>
    <cellStyle name="Total 2 5" xfId="304" xr:uid="{00000000-0005-0000-0000-0000340F0000}"/>
    <cellStyle name="Total 2 6" xfId="299" xr:uid="{00000000-0005-0000-0000-0000350F0000}"/>
    <cellStyle name="Total 2 7" xfId="319" xr:uid="{00000000-0005-0000-0000-0000360F0000}"/>
    <cellStyle name="Total 2 8" xfId="337" xr:uid="{00000000-0005-0000-0000-0000370F0000}"/>
    <cellStyle name="Total 2 9" xfId="320" xr:uid="{00000000-0005-0000-0000-0000380F0000}"/>
    <cellStyle name="Total 20" xfId="3081" xr:uid="{00000000-0005-0000-0000-0000390F0000}"/>
    <cellStyle name="Total 20 2" xfId="3082" xr:uid="{00000000-0005-0000-0000-00003A0F0000}"/>
    <cellStyle name="Total 21" xfId="3083" xr:uid="{00000000-0005-0000-0000-00003B0F0000}"/>
    <cellStyle name="Total 21 2" xfId="3084" xr:uid="{00000000-0005-0000-0000-00003C0F0000}"/>
    <cellStyle name="Total 22" xfId="3085" xr:uid="{00000000-0005-0000-0000-00003D0F0000}"/>
    <cellStyle name="Total 22 2" xfId="3086" xr:uid="{00000000-0005-0000-0000-00003E0F0000}"/>
    <cellStyle name="Total 23" xfId="3087" xr:uid="{00000000-0005-0000-0000-00003F0F0000}"/>
    <cellStyle name="Total 23 2" xfId="3088" xr:uid="{00000000-0005-0000-0000-0000400F0000}"/>
    <cellStyle name="Total 24" xfId="3089" xr:uid="{00000000-0005-0000-0000-0000410F0000}"/>
    <cellStyle name="Total 24 2" xfId="3090" xr:uid="{00000000-0005-0000-0000-0000420F0000}"/>
    <cellStyle name="Total 25" xfId="3091" xr:uid="{00000000-0005-0000-0000-0000430F0000}"/>
    <cellStyle name="Total 25 2" xfId="3092" xr:uid="{00000000-0005-0000-0000-0000440F0000}"/>
    <cellStyle name="Total 3" xfId="3093" xr:uid="{00000000-0005-0000-0000-0000450F0000}"/>
    <cellStyle name="Total 3 2" xfId="3094" xr:uid="{00000000-0005-0000-0000-0000460F0000}"/>
    <cellStyle name="Total 3 2 2" xfId="3095" xr:uid="{00000000-0005-0000-0000-0000470F0000}"/>
    <cellStyle name="Total 3 3" xfId="3096" xr:uid="{00000000-0005-0000-0000-0000480F0000}"/>
    <cellStyle name="Total 3 4" xfId="4016" xr:uid="{00000000-0005-0000-0000-0000490F0000}"/>
    <cellStyle name="Total 4" xfId="3097" xr:uid="{00000000-0005-0000-0000-00004A0F0000}"/>
    <cellStyle name="Total 4 2" xfId="3098" xr:uid="{00000000-0005-0000-0000-00004B0F0000}"/>
    <cellStyle name="Total 4 2 2" xfId="3099" xr:uid="{00000000-0005-0000-0000-00004C0F0000}"/>
    <cellStyle name="Total 4 3" xfId="3100" xr:uid="{00000000-0005-0000-0000-00004D0F0000}"/>
    <cellStyle name="Total 4 4" xfId="4017" xr:uid="{00000000-0005-0000-0000-00004E0F0000}"/>
    <cellStyle name="Total 5" xfId="3101" xr:uid="{00000000-0005-0000-0000-00004F0F0000}"/>
    <cellStyle name="Total 5 2" xfId="3102" xr:uid="{00000000-0005-0000-0000-0000500F0000}"/>
    <cellStyle name="Total 5 2 2" xfId="3103" xr:uid="{00000000-0005-0000-0000-0000510F0000}"/>
    <cellStyle name="Total 5 3" xfId="3104" xr:uid="{00000000-0005-0000-0000-0000520F0000}"/>
    <cellStyle name="Total 5 4" xfId="4018" xr:uid="{00000000-0005-0000-0000-0000530F0000}"/>
    <cellStyle name="Total 6" xfId="3105" xr:uid="{00000000-0005-0000-0000-0000540F0000}"/>
    <cellStyle name="Total 6 2" xfId="3106" xr:uid="{00000000-0005-0000-0000-0000550F0000}"/>
    <cellStyle name="Total 6 2 2" xfId="3107" xr:uid="{00000000-0005-0000-0000-0000560F0000}"/>
    <cellStyle name="Total 6 3" xfId="3108" xr:uid="{00000000-0005-0000-0000-0000570F0000}"/>
    <cellStyle name="Total 6 4" xfId="4019" xr:uid="{00000000-0005-0000-0000-0000580F0000}"/>
    <cellStyle name="Total 7" xfId="3109" xr:uid="{00000000-0005-0000-0000-0000590F0000}"/>
    <cellStyle name="Total 7 2" xfId="3110" xr:uid="{00000000-0005-0000-0000-00005A0F0000}"/>
    <cellStyle name="Total 7 2 2" xfId="3111" xr:uid="{00000000-0005-0000-0000-00005B0F0000}"/>
    <cellStyle name="Total 7 3" xfId="3112" xr:uid="{00000000-0005-0000-0000-00005C0F0000}"/>
    <cellStyle name="Total 7 4" xfId="4020" xr:uid="{00000000-0005-0000-0000-00005D0F0000}"/>
    <cellStyle name="Total 8" xfId="3113" xr:uid="{00000000-0005-0000-0000-00005E0F0000}"/>
    <cellStyle name="Total 8 2" xfId="3114" xr:uid="{00000000-0005-0000-0000-00005F0F0000}"/>
    <cellStyle name="Total 8 2 2" xfId="3115" xr:uid="{00000000-0005-0000-0000-0000600F0000}"/>
    <cellStyle name="Total 8 3" xfId="3116" xr:uid="{00000000-0005-0000-0000-0000610F0000}"/>
    <cellStyle name="Total 8 4" xfId="4021" xr:uid="{00000000-0005-0000-0000-0000620F0000}"/>
    <cellStyle name="Total 9" xfId="3117" xr:uid="{00000000-0005-0000-0000-0000630F0000}"/>
    <cellStyle name="Total 9 2" xfId="3118" xr:uid="{00000000-0005-0000-0000-0000640F0000}"/>
    <cellStyle name="Total 9 2 2" xfId="3119" xr:uid="{00000000-0005-0000-0000-0000650F0000}"/>
    <cellStyle name="Total 9 3" xfId="3120" xr:uid="{00000000-0005-0000-0000-0000660F0000}"/>
    <cellStyle name="totalbold" xfId="3121" xr:uid="{00000000-0005-0000-0000-0000670F0000}"/>
    <cellStyle name="Tusental (0)_pldt" xfId="3122" xr:uid="{00000000-0005-0000-0000-0000680F0000}"/>
    <cellStyle name="Tusental_pldt" xfId="3123" xr:uid="{00000000-0005-0000-0000-0000690F0000}"/>
    <cellStyle name="uni" xfId="3124" xr:uid="{00000000-0005-0000-0000-00006A0F0000}"/>
    <cellStyle name="Unit" xfId="3125" xr:uid="{00000000-0005-0000-0000-00006B0F0000}"/>
    <cellStyle name="v" xfId="3126" xr:uid="{00000000-0005-0000-0000-00006C0F0000}"/>
    <cellStyle name="v 2" xfId="4022" xr:uid="{00000000-0005-0000-0000-00006D0F0000}"/>
    <cellStyle name="v_APPENDIX-1-29-04-09" xfId="3127" xr:uid="{00000000-0005-0000-0000-00006E0F0000}"/>
    <cellStyle name="v_APPENDIX-1-29-04-09 2" xfId="4023" xr:uid="{00000000-0005-0000-0000-00006F0F0000}"/>
    <cellStyle name="v_exclusio-list" xfId="3128" xr:uid="{00000000-0005-0000-0000-0000700F0000}"/>
    <cellStyle name="v_exclusio-list 2" xfId="4024" xr:uid="{00000000-0005-0000-0000-0000710F0000}"/>
    <cellStyle name="Valuta (0)_laroux" xfId="3129" xr:uid="{00000000-0005-0000-0000-0000720F0000}"/>
    <cellStyle name="Valuta_laroux" xfId="3130" xr:uid="{00000000-0005-0000-0000-0000730F0000}"/>
    <cellStyle name="Währung [0]_RESULTS" xfId="3131" xr:uid="{00000000-0005-0000-0000-0000740F0000}"/>
    <cellStyle name="Währung_RESULTS" xfId="3132" xr:uid="{00000000-0005-0000-0000-0000750F0000}"/>
    <cellStyle name="Warning Text 10" xfId="3133" xr:uid="{00000000-0005-0000-0000-0000760F0000}"/>
    <cellStyle name="Warning Text 10 2" xfId="3134" xr:uid="{00000000-0005-0000-0000-0000770F0000}"/>
    <cellStyle name="Warning Text 11" xfId="3135" xr:uid="{00000000-0005-0000-0000-0000780F0000}"/>
    <cellStyle name="Warning Text 11 2" xfId="3136" xr:uid="{00000000-0005-0000-0000-0000790F0000}"/>
    <cellStyle name="Warning Text 12" xfId="3137" xr:uid="{00000000-0005-0000-0000-00007A0F0000}"/>
    <cellStyle name="Warning Text 12 2" xfId="3138" xr:uid="{00000000-0005-0000-0000-00007B0F0000}"/>
    <cellStyle name="Warning Text 13" xfId="3139" xr:uid="{00000000-0005-0000-0000-00007C0F0000}"/>
    <cellStyle name="Warning Text 13 2" xfId="3140" xr:uid="{00000000-0005-0000-0000-00007D0F0000}"/>
    <cellStyle name="Warning Text 14" xfId="3141" xr:uid="{00000000-0005-0000-0000-00007E0F0000}"/>
    <cellStyle name="Warning Text 14 2" xfId="3142" xr:uid="{00000000-0005-0000-0000-00007F0F0000}"/>
    <cellStyle name="Warning Text 15" xfId="3143" xr:uid="{00000000-0005-0000-0000-0000800F0000}"/>
    <cellStyle name="Warning Text 15 2" xfId="3144" xr:uid="{00000000-0005-0000-0000-0000810F0000}"/>
    <cellStyle name="Warning Text 16" xfId="3145" xr:uid="{00000000-0005-0000-0000-0000820F0000}"/>
    <cellStyle name="Warning Text 16 2" xfId="3146" xr:uid="{00000000-0005-0000-0000-0000830F0000}"/>
    <cellStyle name="Warning Text 17" xfId="3147" xr:uid="{00000000-0005-0000-0000-0000840F0000}"/>
    <cellStyle name="Warning Text 17 2" xfId="3148" xr:uid="{00000000-0005-0000-0000-0000850F0000}"/>
    <cellStyle name="Warning Text 18" xfId="3149" xr:uid="{00000000-0005-0000-0000-0000860F0000}"/>
    <cellStyle name="Warning Text 18 2" xfId="3150" xr:uid="{00000000-0005-0000-0000-0000870F0000}"/>
    <cellStyle name="Warning Text 19" xfId="3151" xr:uid="{00000000-0005-0000-0000-0000880F0000}"/>
    <cellStyle name="Warning Text 2" xfId="200" xr:uid="{00000000-0005-0000-0000-0000890F0000}"/>
    <cellStyle name="Warning Text 2 2" xfId="3152" xr:uid="{00000000-0005-0000-0000-00008A0F0000}"/>
    <cellStyle name="Warning Text 20" xfId="3153" xr:uid="{00000000-0005-0000-0000-00008B0F0000}"/>
    <cellStyle name="Warning Text 21" xfId="3154" xr:uid="{00000000-0005-0000-0000-00008C0F0000}"/>
    <cellStyle name="Warning Text 22" xfId="3155" xr:uid="{00000000-0005-0000-0000-00008D0F0000}"/>
    <cellStyle name="Warning Text 23" xfId="3156" xr:uid="{00000000-0005-0000-0000-00008E0F0000}"/>
    <cellStyle name="Warning Text 24" xfId="3157" xr:uid="{00000000-0005-0000-0000-00008F0F0000}"/>
    <cellStyle name="Warning Text 25" xfId="3158" xr:uid="{00000000-0005-0000-0000-0000900F0000}"/>
    <cellStyle name="Warning Text 3" xfId="3159" xr:uid="{00000000-0005-0000-0000-0000910F0000}"/>
    <cellStyle name="Warning Text 3 2" xfId="3160" xr:uid="{00000000-0005-0000-0000-0000920F0000}"/>
    <cellStyle name="Warning Text 4" xfId="3161" xr:uid="{00000000-0005-0000-0000-0000930F0000}"/>
    <cellStyle name="Warning Text 4 2" xfId="3162" xr:uid="{00000000-0005-0000-0000-0000940F0000}"/>
    <cellStyle name="Warning Text 5" xfId="3163" xr:uid="{00000000-0005-0000-0000-0000950F0000}"/>
    <cellStyle name="Warning Text 5 2" xfId="3164" xr:uid="{00000000-0005-0000-0000-0000960F0000}"/>
    <cellStyle name="Warning Text 6" xfId="3165" xr:uid="{00000000-0005-0000-0000-0000970F0000}"/>
    <cellStyle name="Warning Text 6 2" xfId="3166" xr:uid="{00000000-0005-0000-0000-0000980F0000}"/>
    <cellStyle name="Warning Text 7" xfId="3167" xr:uid="{00000000-0005-0000-0000-0000990F0000}"/>
    <cellStyle name="Warning Text 7 2" xfId="3168" xr:uid="{00000000-0005-0000-0000-00009A0F0000}"/>
    <cellStyle name="Warning Text 8" xfId="3169" xr:uid="{00000000-0005-0000-0000-00009B0F0000}"/>
    <cellStyle name="Warning Text 8 2" xfId="3170" xr:uid="{00000000-0005-0000-0000-00009C0F0000}"/>
    <cellStyle name="Warning Text 9" xfId="3171" xr:uid="{00000000-0005-0000-0000-00009D0F0000}"/>
    <cellStyle name="Warning Text 9 2" xfId="3172" xr:uid="{00000000-0005-0000-0000-00009E0F0000}"/>
    <cellStyle name="똿뗦먛귟 [0.00]_PRODUCT DETAIL Q1" xfId="3173" xr:uid="{00000000-0005-0000-0000-00009F0F0000}"/>
    <cellStyle name="똿뗦먛귟_PRODUCT DETAIL Q1" xfId="3174" xr:uid="{00000000-0005-0000-0000-0000A00F0000}"/>
    <cellStyle name="믅됞 [0.00]_PRODUCT DETAIL Q1" xfId="3175" xr:uid="{00000000-0005-0000-0000-0000A10F0000}"/>
    <cellStyle name="믅됞_PRODUCT DETAIL Q1" xfId="3176" xr:uid="{00000000-0005-0000-0000-0000A20F0000}"/>
    <cellStyle name="백분율_HOBONG" xfId="3177" xr:uid="{00000000-0005-0000-0000-0000A30F0000}"/>
    <cellStyle name="뷭?_BOOKSHIP" xfId="3178" xr:uid="{00000000-0005-0000-0000-0000A40F0000}"/>
    <cellStyle name="콤마 [0]_1202" xfId="3179" xr:uid="{00000000-0005-0000-0000-0000A50F0000}"/>
    <cellStyle name="콤마_1202" xfId="3180" xr:uid="{00000000-0005-0000-0000-0000A60F0000}"/>
    <cellStyle name="통화 [0]_1202" xfId="3181" xr:uid="{00000000-0005-0000-0000-0000A70F0000}"/>
    <cellStyle name="통화_1202" xfId="3182" xr:uid="{00000000-0005-0000-0000-0000A80F0000}"/>
    <cellStyle name="표준_(정보부문)월별인원계획" xfId="3183" xr:uid="{00000000-0005-0000-0000-0000A90F0000}"/>
    <cellStyle name="常规 11" xfId="76" xr:uid="{00000000-0005-0000-0000-0000AA0F0000}"/>
    <cellStyle name="常规 2" xfId="77" xr:uid="{00000000-0005-0000-0000-0000AB0F0000}"/>
    <cellStyle name="常规 2 2" xfId="87" xr:uid="{00000000-0005-0000-0000-0000AC0F0000}"/>
    <cellStyle name="常规 2 2 2" xfId="241" xr:uid="{00000000-0005-0000-0000-0000AD0F0000}"/>
    <cellStyle name="常规 4" xfId="81" xr:uid="{00000000-0005-0000-0000-0000AE0F0000}"/>
    <cellStyle name="常规 4 2" xfId="89" xr:uid="{00000000-0005-0000-0000-0000AF0F0000}"/>
    <cellStyle name="常规_Shanghai Raffles Square project--HKP-2002-003-R1" xfId="3184" xr:uid="{00000000-0005-0000-0000-0000B00F0000}"/>
    <cellStyle name="桁区切り [0.00]_0098 China Embassy AQ Summary" xfId="3185" xr:uid="{00000000-0005-0000-0000-0000B10F0000}"/>
    <cellStyle name="桁区切り_0098 China Embassy AQ Summary" xfId="3186" xr:uid="{00000000-0005-0000-0000-0000B20F0000}"/>
    <cellStyle name="標準_0098 China Embassy AQ Summary" xfId="3187" xr:uid="{00000000-0005-0000-0000-0000B30F0000}"/>
    <cellStyle name="着色 1" xfId="83" xr:uid="{00000000-0005-0000-0000-0000B40F0000}"/>
    <cellStyle name="着色 1 2" xfId="238" xr:uid="{00000000-0005-0000-0000-0000B50F0000}"/>
    <cellStyle name="着色 5" xfId="78" xr:uid="{00000000-0005-0000-0000-0000B60F0000}"/>
    <cellStyle name="着色 5 2" xfId="234" xr:uid="{00000000-0005-0000-0000-0000B70F0000}"/>
    <cellStyle name="超链接 2" xfId="86" xr:uid="{00000000-0005-0000-0000-0000B80F0000}"/>
    <cellStyle name="通貨 [0.00]_0098 China Embassy AQ Summary" xfId="3188" xr:uid="{00000000-0005-0000-0000-0000B90F0000}"/>
    <cellStyle name="通貨_0098 China Embassy AQ Summary" xfId="3189" xr:uid="{00000000-0005-0000-0000-0000BA0F0000}"/>
  </cellStyles>
  <dxfs count="0"/>
  <tableStyles count="0" defaultTableStyle="TableStyleMedium9" defaultPivotStyle="PivotStyleLight16"/>
  <colors>
    <mruColors>
      <color rgb="FF66FF33"/>
      <color rgb="FF00FFFF"/>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customXml" Target="../ink/ink1.xml"/><Relationship Id="rId1" Type="http://schemas.openxmlformats.org/officeDocument/2006/relationships/image" Target="../media/image1.jpeg"/><Relationship Id="rId5" Type="http://schemas.openxmlformats.org/officeDocument/2006/relationships/image" Target="NULL"/></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8" Type="http://schemas.openxmlformats.org/officeDocument/2006/relationships/image" Target="../media/image9.jpeg"/><Relationship Id="rId13" Type="http://schemas.openxmlformats.org/officeDocument/2006/relationships/image" Target="../media/image14.jpeg"/><Relationship Id="rId3" Type="http://schemas.openxmlformats.org/officeDocument/2006/relationships/image" Target="../media/image4.png"/><Relationship Id="rId7" Type="http://schemas.openxmlformats.org/officeDocument/2006/relationships/image" Target="../media/image8.jpeg"/><Relationship Id="rId12" Type="http://schemas.openxmlformats.org/officeDocument/2006/relationships/image" Target="../media/image13.png"/><Relationship Id="rId2" Type="http://schemas.openxmlformats.org/officeDocument/2006/relationships/image" Target="../media/image3.jpeg"/><Relationship Id="rId1" Type="http://schemas.openxmlformats.org/officeDocument/2006/relationships/image" Target="../media/image1.jpeg"/><Relationship Id="rId6" Type="http://schemas.openxmlformats.org/officeDocument/2006/relationships/image" Target="../media/image7.gif"/><Relationship Id="rId11" Type="http://schemas.openxmlformats.org/officeDocument/2006/relationships/image" Target="../media/image12.png"/><Relationship Id="rId5" Type="http://schemas.openxmlformats.org/officeDocument/2006/relationships/image" Target="../media/image6.jpeg"/><Relationship Id="rId15" Type="http://schemas.openxmlformats.org/officeDocument/2006/relationships/image" Target="../media/image16.png"/><Relationship Id="rId10" Type="http://schemas.openxmlformats.org/officeDocument/2006/relationships/image" Target="../media/image11.png"/><Relationship Id="rId4" Type="http://schemas.openxmlformats.org/officeDocument/2006/relationships/image" Target="../media/image5.jpeg"/><Relationship Id="rId9" Type="http://schemas.openxmlformats.org/officeDocument/2006/relationships/image" Target="../media/image10.jpeg"/><Relationship Id="rId14" Type="http://schemas.openxmlformats.org/officeDocument/2006/relationships/image" Target="../media/image15.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3" Type="http://schemas.openxmlformats.org/officeDocument/2006/relationships/image" Target="../media/image29.png"/><Relationship Id="rId18" Type="http://schemas.openxmlformats.org/officeDocument/2006/relationships/image" Target="../media/image34.png"/><Relationship Id="rId26" Type="http://schemas.openxmlformats.org/officeDocument/2006/relationships/image" Target="../media/image42.png"/><Relationship Id="rId39" Type="http://schemas.openxmlformats.org/officeDocument/2006/relationships/image" Target="../media/image55.png"/><Relationship Id="rId21" Type="http://schemas.openxmlformats.org/officeDocument/2006/relationships/image" Target="../media/image37.png"/><Relationship Id="rId34" Type="http://schemas.openxmlformats.org/officeDocument/2006/relationships/image" Target="../media/image50.jpeg"/><Relationship Id="rId42" Type="http://schemas.openxmlformats.org/officeDocument/2006/relationships/image" Target="../media/image58.png"/><Relationship Id="rId47" Type="http://schemas.openxmlformats.org/officeDocument/2006/relationships/image" Target="../media/image63.png"/><Relationship Id="rId50" Type="http://schemas.openxmlformats.org/officeDocument/2006/relationships/image" Target="../media/image66.png"/><Relationship Id="rId55" Type="http://schemas.openxmlformats.org/officeDocument/2006/relationships/image" Target="../media/image71.jpeg"/><Relationship Id="rId63" Type="http://schemas.openxmlformats.org/officeDocument/2006/relationships/image" Target="../media/image79.png"/><Relationship Id="rId7" Type="http://schemas.openxmlformats.org/officeDocument/2006/relationships/image" Target="../media/image23.png"/><Relationship Id="rId2" Type="http://schemas.openxmlformats.org/officeDocument/2006/relationships/image" Target="../media/image18.png"/><Relationship Id="rId16" Type="http://schemas.openxmlformats.org/officeDocument/2006/relationships/image" Target="../media/image32.png"/><Relationship Id="rId29" Type="http://schemas.openxmlformats.org/officeDocument/2006/relationships/image" Target="../media/image45.jpeg"/><Relationship Id="rId11" Type="http://schemas.openxmlformats.org/officeDocument/2006/relationships/image" Target="../media/image27.jpeg"/><Relationship Id="rId24" Type="http://schemas.openxmlformats.org/officeDocument/2006/relationships/image" Target="../media/image40.png"/><Relationship Id="rId32" Type="http://schemas.openxmlformats.org/officeDocument/2006/relationships/image" Target="../media/image48.jpeg"/><Relationship Id="rId37" Type="http://schemas.openxmlformats.org/officeDocument/2006/relationships/image" Target="../media/image53.jpeg"/><Relationship Id="rId40" Type="http://schemas.openxmlformats.org/officeDocument/2006/relationships/image" Target="../media/image56.png"/><Relationship Id="rId45" Type="http://schemas.openxmlformats.org/officeDocument/2006/relationships/image" Target="../media/image61.png"/><Relationship Id="rId53" Type="http://schemas.openxmlformats.org/officeDocument/2006/relationships/image" Target="../media/image69.jpeg"/><Relationship Id="rId58" Type="http://schemas.openxmlformats.org/officeDocument/2006/relationships/image" Target="../media/image74.jpeg"/><Relationship Id="rId5" Type="http://schemas.openxmlformats.org/officeDocument/2006/relationships/image" Target="../media/image21.emf"/><Relationship Id="rId61" Type="http://schemas.openxmlformats.org/officeDocument/2006/relationships/image" Target="../media/image77.png"/><Relationship Id="rId19" Type="http://schemas.openxmlformats.org/officeDocument/2006/relationships/image" Target="../media/image35.png"/><Relationship Id="rId14" Type="http://schemas.openxmlformats.org/officeDocument/2006/relationships/image" Target="../media/image30.jpeg"/><Relationship Id="rId22" Type="http://schemas.openxmlformats.org/officeDocument/2006/relationships/image" Target="../media/image38.png"/><Relationship Id="rId27" Type="http://schemas.openxmlformats.org/officeDocument/2006/relationships/image" Target="../media/image43.png"/><Relationship Id="rId30" Type="http://schemas.openxmlformats.org/officeDocument/2006/relationships/image" Target="../media/image46.jpeg"/><Relationship Id="rId35" Type="http://schemas.openxmlformats.org/officeDocument/2006/relationships/image" Target="../media/image51.png"/><Relationship Id="rId43" Type="http://schemas.openxmlformats.org/officeDocument/2006/relationships/image" Target="../media/image59.emf"/><Relationship Id="rId48" Type="http://schemas.openxmlformats.org/officeDocument/2006/relationships/image" Target="../media/image64.png"/><Relationship Id="rId56" Type="http://schemas.openxmlformats.org/officeDocument/2006/relationships/image" Target="../media/image72.jpeg"/><Relationship Id="rId64" Type="http://schemas.openxmlformats.org/officeDocument/2006/relationships/image" Target="../media/image80.png"/><Relationship Id="rId8" Type="http://schemas.openxmlformats.org/officeDocument/2006/relationships/image" Target="../media/image24.png"/><Relationship Id="rId51" Type="http://schemas.openxmlformats.org/officeDocument/2006/relationships/image" Target="../media/image67.png"/><Relationship Id="rId3" Type="http://schemas.openxmlformats.org/officeDocument/2006/relationships/image" Target="../media/image19.jpeg"/><Relationship Id="rId12" Type="http://schemas.openxmlformats.org/officeDocument/2006/relationships/image" Target="../media/image28.png"/><Relationship Id="rId17" Type="http://schemas.openxmlformats.org/officeDocument/2006/relationships/image" Target="../media/image33.emf"/><Relationship Id="rId25" Type="http://schemas.openxmlformats.org/officeDocument/2006/relationships/image" Target="../media/image41.emf"/><Relationship Id="rId33" Type="http://schemas.openxmlformats.org/officeDocument/2006/relationships/image" Target="../media/image49.png"/><Relationship Id="rId38" Type="http://schemas.openxmlformats.org/officeDocument/2006/relationships/image" Target="../media/image54.png"/><Relationship Id="rId46" Type="http://schemas.openxmlformats.org/officeDocument/2006/relationships/image" Target="../media/image62.png"/><Relationship Id="rId59" Type="http://schemas.openxmlformats.org/officeDocument/2006/relationships/image" Target="../media/image75.png"/><Relationship Id="rId20" Type="http://schemas.openxmlformats.org/officeDocument/2006/relationships/image" Target="../media/image36.png"/><Relationship Id="rId41" Type="http://schemas.openxmlformats.org/officeDocument/2006/relationships/image" Target="../media/image57.png"/><Relationship Id="rId54" Type="http://schemas.openxmlformats.org/officeDocument/2006/relationships/image" Target="../media/image70.jpeg"/><Relationship Id="rId62" Type="http://schemas.openxmlformats.org/officeDocument/2006/relationships/image" Target="../media/image78.png"/><Relationship Id="rId1" Type="http://schemas.openxmlformats.org/officeDocument/2006/relationships/image" Target="../media/image17.jpeg"/><Relationship Id="rId6" Type="http://schemas.openxmlformats.org/officeDocument/2006/relationships/image" Target="../media/image22.png"/><Relationship Id="rId15" Type="http://schemas.openxmlformats.org/officeDocument/2006/relationships/image" Target="../media/image31.emf"/><Relationship Id="rId23" Type="http://schemas.openxmlformats.org/officeDocument/2006/relationships/image" Target="../media/image39.png"/><Relationship Id="rId28" Type="http://schemas.openxmlformats.org/officeDocument/2006/relationships/image" Target="../media/image44.png"/><Relationship Id="rId36" Type="http://schemas.openxmlformats.org/officeDocument/2006/relationships/image" Target="../media/image52.png"/><Relationship Id="rId49" Type="http://schemas.openxmlformats.org/officeDocument/2006/relationships/image" Target="../media/image65.png"/><Relationship Id="rId57" Type="http://schemas.openxmlformats.org/officeDocument/2006/relationships/image" Target="../media/image73.jpeg"/><Relationship Id="rId10" Type="http://schemas.openxmlformats.org/officeDocument/2006/relationships/image" Target="../media/image26.jpeg"/><Relationship Id="rId31" Type="http://schemas.openxmlformats.org/officeDocument/2006/relationships/image" Target="../media/image47.jpeg"/><Relationship Id="rId44" Type="http://schemas.openxmlformats.org/officeDocument/2006/relationships/image" Target="../media/image60.jpeg"/><Relationship Id="rId52" Type="http://schemas.openxmlformats.org/officeDocument/2006/relationships/image" Target="../media/image68.png"/><Relationship Id="rId60" Type="http://schemas.openxmlformats.org/officeDocument/2006/relationships/image" Target="../media/image76.png"/><Relationship Id="rId4" Type="http://schemas.openxmlformats.org/officeDocument/2006/relationships/image" Target="../media/image20.png"/><Relationship Id="rId9" Type="http://schemas.openxmlformats.org/officeDocument/2006/relationships/image" Target="../media/image25.png"/></Relationships>
</file>

<file path=xl/drawings/drawing1.xml><?xml version="1.0" encoding="utf-8"?>
<xdr:wsDr xmlns:xdr="http://schemas.openxmlformats.org/drawingml/2006/spreadsheetDrawing" xmlns:a="http://schemas.openxmlformats.org/drawingml/2006/main">
  <xdr:twoCellAnchor editAs="oneCell">
    <xdr:from>
      <xdr:col>2</xdr:col>
      <xdr:colOff>628650</xdr:colOff>
      <xdr:row>237</xdr:row>
      <xdr:rowOff>0</xdr:rowOff>
    </xdr:from>
    <xdr:to>
      <xdr:col>2</xdr:col>
      <xdr:colOff>1658513</xdr:colOff>
      <xdr:row>237</xdr:row>
      <xdr:rowOff>0</xdr:rowOff>
    </xdr:to>
    <xdr:pic>
      <xdr:nvPicPr>
        <xdr:cNvPr id="2" name="Picture 1" descr="glass_2.jpg">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rcRect l="28477" t="45695" r="30464"/>
        <a:stretch>
          <a:fillRect/>
        </a:stretch>
      </xdr:blipFill>
      <xdr:spPr>
        <a:xfrm>
          <a:off x="1085850" y="17468850"/>
          <a:ext cx="1029863" cy="1362075"/>
        </a:xfrm>
        <a:prstGeom prst="rect">
          <a:avLst/>
        </a:prstGeom>
      </xdr:spPr>
    </xdr:pic>
    <xdr:clientData/>
  </xdr:twoCellAnchor>
  <xdr:twoCellAnchor editAs="oneCell">
    <xdr:from>
      <xdr:col>2</xdr:col>
      <xdr:colOff>628650</xdr:colOff>
      <xdr:row>233</xdr:row>
      <xdr:rowOff>0</xdr:rowOff>
    </xdr:from>
    <xdr:to>
      <xdr:col>2</xdr:col>
      <xdr:colOff>1658513</xdr:colOff>
      <xdr:row>233</xdr:row>
      <xdr:rowOff>0</xdr:rowOff>
    </xdr:to>
    <xdr:pic>
      <xdr:nvPicPr>
        <xdr:cNvPr id="6" name="Picture 5" descr="glass_2.jpg">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
        <a:srcRect l="28477" t="45695" r="30464"/>
        <a:stretch>
          <a:fillRect/>
        </a:stretch>
      </xdr:blipFill>
      <xdr:spPr>
        <a:xfrm>
          <a:off x="4438650" y="164601525"/>
          <a:ext cx="1029863" cy="0"/>
        </a:xfrm>
        <a:prstGeom prst="rect">
          <a:avLst/>
        </a:prstGeom>
      </xdr:spPr>
    </xdr:pic>
    <xdr:clientData/>
  </xdr:twoCellAnchor>
  <xdr:twoCellAnchor editAs="oneCell">
    <xdr:from>
      <xdr:col>2</xdr:col>
      <xdr:colOff>628650</xdr:colOff>
      <xdr:row>182</xdr:row>
      <xdr:rowOff>0</xdr:rowOff>
    </xdr:from>
    <xdr:to>
      <xdr:col>2</xdr:col>
      <xdr:colOff>1658513</xdr:colOff>
      <xdr:row>182</xdr:row>
      <xdr:rowOff>0</xdr:rowOff>
    </xdr:to>
    <xdr:pic>
      <xdr:nvPicPr>
        <xdr:cNvPr id="8" name="Picture 7" descr="glass_2.jpg">
          <a:extLst>
            <a:ext uri="{FF2B5EF4-FFF2-40B4-BE49-F238E27FC236}">
              <a16:creationId xmlns:a16="http://schemas.microsoft.com/office/drawing/2014/main" id="{00000000-0008-0000-0100-000008000000}"/>
            </a:ext>
          </a:extLst>
        </xdr:cNvPr>
        <xdr:cNvPicPr>
          <a:picLocks noChangeAspect="1"/>
        </xdr:cNvPicPr>
      </xdr:nvPicPr>
      <xdr:blipFill>
        <a:blip xmlns:r="http://schemas.openxmlformats.org/officeDocument/2006/relationships" r:embed="rId1"/>
        <a:srcRect l="28477" t="45695" r="30464"/>
        <a:stretch>
          <a:fillRect/>
        </a:stretch>
      </xdr:blipFill>
      <xdr:spPr>
        <a:xfrm>
          <a:off x="4438650" y="154876500"/>
          <a:ext cx="1029863" cy="0"/>
        </a:xfrm>
        <a:prstGeom prst="rect">
          <a:avLst/>
        </a:prstGeom>
      </xdr:spPr>
    </xdr:pic>
    <xdr:clientData/>
  </xdr:twoCellAnchor>
  <xdr:twoCellAnchor editAs="oneCell">
    <xdr:from>
      <xdr:col>6</xdr:col>
      <xdr:colOff>683846</xdr:colOff>
      <xdr:row>1</xdr:row>
      <xdr:rowOff>0</xdr:rowOff>
    </xdr:from>
    <xdr:to>
      <xdr:col>6</xdr:col>
      <xdr:colOff>692943</xdr:colOff>
      <xdr:row>1</xdr:row>
      <xdr:rowOff>0</xdr:rowOff>
    </xdr:to>
    <mc:AlternateContent xmlns:mc="http://schemas.openxmlformats.org/markup-compatibility/2006" xmlns:xdr14="http://schemas.microsoft.com/office/excel/2010/spreadsheetDrawing">
      <mc:Choice Requires="xdr14">
        <xdr:contentPart xmlns:r="http://schemas.openxmlformats.org/officeDocument/2006/relationships" r:id="rId2">
          <xdr14:nvContentPartPr>
            <xdr14:cNvPr id="4" name="Ink 3">
              <a:extLst>
                <a:ext uri="{FF2B5EF4-FFF2-40B4-BE49-F238E27FC236}">
                  <a16:creationId xmlns:a16="http://schemas.microsoft.com/office/drawing/2014/main" id="{A2DC2EBB-0AD9-4E1F-8762-1B4C1643D56E}"/>
                </a:ext>
              </a:extLst>
            </xdr14:cNvPr>
            <xdr14:cNvContentPartPr/>
          </xdr14:nvContentPartPr>
          <xdr14:nvPr macro=""/>
          <xdr14:xfrm>
            <a:off x="12502440" y="8397440"/>
            <a:ext cx="360" cy="360"/>
          </xdr14:xfrm>
        </xdr:contentPart>
      </mc:Choice>
      <mc:Fallback xmlns="">
        <xdr:pic>
          <xdr:nvPicPr>
            <xdr:cNvPr id="4" name="Ink 3">
              <a:extLst>
                <a:ext uri="{FF2B5EF4-FFF2-40B4-BE49-F238E27FC236}">
                  <a16:creationId xmlns:a16="http://schemas.microsoft.com/office/drawing/2014/main" id="{A2DC2EBB-0AD9-4E1F-8762-1B4C1643D56E}"/>
                </a:ext>
              </a:extLst>
            </xdr:cNvPr>
            <xdr:cNvPicPr/>
          </xdr:nvPicPr>
          <xdr:blipFill>
            <a:blip xmlns:r="http://schemas.openxmlformats.org/officeDocument/2006/relationships" r:embed="rId5"/>
            <a:stretch>
              <a:fillRect/>
            </a:stretch>
          </xdr:blipFill>
          <xdr:spPr>
            <a:xfrm>
              <a:off x="12493440" y="8388800"/>
              <a:ext cx="18000" cy="18000"/>
            </a:xfrm>
            <a:prstGeom prst="rect">
              <a:avLst/>
            </a:prstGeom>
          </xdr:spPr>
        </xdr:pic>
      </mc:Fallback>
    </mc:AlternateContent>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628650</xdr:colOff>
      <xdr:row>89</xdr:row>
      <xdr:rowOff>0</xdr:rowOff>
    </xdr:from>
    <xdr:to>
      <xdr:col>2</xdr:col>
      <xdr:colOff>1153688</xdr:colOff>
      <xdr:row>89</xdr:row>
      <xdr:rowOff>0</xdr:rowOff>
    </xdr:to>
    <xdr:pic>
      <xdr:nvPicPr>
        <xdr:cNvPr id="2" name="Picture 1" descr="glass_2.jpg">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rcRect l="28477" t="45695" r="30464"/>
        <a:stretch>
          <a:fillRect/>
        </a:stretch>
      </xdr:blipFill>
      <xdr:spPr>
        <a:xfrm>
          <a:off x="2781300" y="430082325"/>
          <a:ext cx="1029863" cy="0"/>
        </a:xfrm>
        <a:prstGeom prst="rect">
          <a:avLst/>
        </a:prstGeom>
      </xdr:spPr>
    </xdr:pic>
    <xdr:clientData/>
  </xdr:twoCellAnchor>
  <xdr:twoCellAnchor editAs="oneCell">
    <xdr:from>
      <xdr:col>2</xdr:col>
      <xdr:colOff>628650</xdr:colOff>
      <xdr:row>88</xdr:row>
      <xdr:rowOff>0</xdr:rowOff>
    </xdr:from>
    <xdr:to>
      <xdr:col>2</xdr:col>
      <xdr:colOff>1153688</xdr:colOff>
      <xdr:row>88</xdr:row>
      <xdr:rowOff>0</xdr:rowOff>
    </xdr:to>
    <xdr:pic>
      <xdr:nvPicPr>
        <xdr:cNvPr id="3" name="Picture 2" descr="glass_2.jpg">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srcRect l="28477" t="45695" r="30464"/>
        <a:stretch>
          <a:fillRect/>
        </a:stretch>
      </xdr:blipFill>
      <xdr:spPr>
        <a:xfrm>
          <a:off x="2781300" y="400507200"/>
          <a:ext cx="1029863" cy="0"/>
        </a:xfrm>
        <a:prstGeom prst="rect">
          <a:avLst/>
        </a:prstGeom>
      </xdr:spPr>
    </xdr:pic>
    <xdr:clientData/>
  </xdr:twoCellAnchor>
  <xdr:twoCellAnchor editAs="oneCell">
    <xdr:from>
      <xdr:col>2</xdr:col>
      <xdr:colOff>50006</xdr:colOff>
      <xdr:row>50</xdr:row>
      <xdr:rowOff>0</xdr:rowOff>
    </xdr:from>
    <xdr:to>
      <xdr:col>2</xdr:col>
      <xdr:colOff>2802731</xdr:colOff>
      <xdr:row>50</xdr:row>
      <xdr:rowOff>4763</xdr:rowOff>
    </xdr:to>
    <xdr:pic>
      <xdr:nvPicPr>
        <xdr:cNvPr id="9" name="Picture 5">
          <a:extLst>
            <a:ext uri="{FF2B5EF4-FFF2-40B4-BE49-F238E27FC236}">
              <a16:creationId xmlns:a16="http://schemas.microsoft.com/office/drawing/2014/main" id="{00000000-0008-0000-0200-000009000000}"/>
            </a:ext>
          </a:extLst>
        </xdr:cNvPr>
        <xdr:cNvPicPr>
          <a:picLocks noChangeAspect="1" noChangeArrowheads="1"/>
        </xdr:cNvPicPr>
      </xdr:nvPicPr>
      <xdr:blipFill>
        <a:blip xmlns:r="http://schemas.openxmlformats.org/officeDocument/2006/relationships" r:embed="rId2" cstate="print"/>
        <a:srcRect t="-2892" r="24995" b="77255"/>
        <a:stretch>
          <a:fillRect/>
        </a:stretch>
      </xdr:blipFill>
      <xdr:spPr bwMode="auto">
        <a:xfrm>
          <a:off x="659606" y="31107459"/>
          <a:ext cx="6019800" cy="1538288"/>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628650</xdr:colOff>
      <xdr:row>34</xdr:row>
      <xdr:rowOff>0</xdr:rowOff>
    </xdr:from>
    <xdr:to>
      <xdr:col>2</xdr:col>
      <xdr:colOff>1153688</xdr:colOff>
      <xdr:row>34</xdr:row>
      <xdr:rowOff>0</xdr:rowOff>
    </xdr:to>
    <xdr:pic>
      <xdr:nvPicPr>
        <xdr:cNvPr id="2" name="Picture 1" descr="glass_2.jpg">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rcRect l="28477" t="45695" r="30464"/>
        <a:stretch>
          <a:fillRect/>
        </a:stretch>
      </xdr:blipFill>
      <xdr:spPr>
        <a:xfrm>
          <a:off x="2781300" y="430082325"/>
          <a:ext cx="1029863" cy="0"/>
        </a:xfrm>
        <a:prstGeom prst="rect">
          <a:avLst/>
        </a:prstGeom>
      </xdr:spPr>
    </xdr:pic>
    <xdr:clientData/>
  </xdr:twoCellAnchor>
  <xdr:twoCellAnchor editAs="oneCell">
    <xdr:from>
      <xdr:col>2</xdr:col>
      <xdr:colOff>628650</xdr:colOff>
      <xdr:row>31</xdr:row>
      <xdr:rowOff>0</xdr:rowOff>
    </xdr:from>
    <xdr:to>
      <xdr:col>2</xdr:col>
      <xdr:colOff>1153688</xdr:colOff>
      <xdr:row>31</xdr:row>
      <xdr:rowOff>0</xdr:rowOff>
    </xdr:to>
    <xdr:pic>
      <xdr:nvPicPr>
        <xdr:cNvPr id="3" name="Picture 2" descr="glass_2.jpg">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a:srcRect l="28477" t="45695" r="30464"/>
        <a:stretch>
          <a:fillRect/>
        </a:stretch>
      </xdr:blipFill>
      <xdr:spPr>
        <a:xfrm>
          <a:off x="2781300" y="400507200"/>
          <a:ext cx="1029863" cy="0"/>
        </a:xfrm>
        <a:prstGeom prst="rect">
          <a:avLst/>
        </a:prstGeom>
      </xdr:spPr>
    </xdr:pic>
    <xdr:clientData/>
  </xdr:twoCellAnchor>
  <xdr:twoCellAnchor editAs="oneCell">
    <xdr:from>
      <xdr:col>2</xdr:col>
      <xdr:colOff>628650</xdr:colOff>
      <xdr:row>34</xdr:row>
      <xdr:rowOff>0</xdr:rowOff>
    </xdr:from>
    <xdr:to>
      <xdr:col>2</xdr:col>
      <xdr:colOff>1153688</xdr:colOff>
      <xdr:row>34</xdr:row>
      <xdr:rowOff>0</xdr:rowOff>
    </xdr:to>
    <xdr:pic>
      <xdr:nvPicPr>
        <xdr:cNvPr id="4" name="Picture 3" descr="glass_2.jpg">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srcRect l="28477" t="45695" r="30464"/>
        <a:stretch>
          <a:fillRect/>
        </a:stretch>
      </xdr:blipFill>
      <xdr:spPr>
        <a:xfrm>
          <a:off x="3895725" y="8210550"/>
          <a:ext cx="525038" cy="0"/>
        </a:xfrm>
        <a:prstGeom prst="rect">
          <a:avLst/>
        </a:prstGeom>
      </xdr:spPr>
    </xdr:pic>
    <xdr:clientData/>
  </xdr:twoCellAnchor>
  <xdr:twoCellAnchor editAs="oneCell">
    <xdr:from>
      <xdr:col>2</xdr:col>
      <xdr:colOff>628650</xdr:colOff>
      <xdr:row>31</xdr:row>
      <xdr:rowOff>0</xdr:rowOff>
    </xdr:from>
    <xdr:to>
      <xdr:col>2</xdr:col>
      <xdr:colOff>1153688</xdr:colOff>
      <xdr:row>31</xdr:row>
      <xdr:rowOff>0</xdr:rowOff>
    </xdr:to>
    <xdr:pic>
      <xdr:nvPicPr>
        <xdr:cNvPr id="5" name="Picture 4" descr="glass_2.jpg">
          <a:extLst>
            <a:ext uri="{FF2B5EF4-FFF2-40B4-BE49-F238E27FC236}">
              <a16:creationId xmlns:a16="http://schemas.microsoft.com/office/drawing/2014/main" id="{00000000-0008-0000-0300-000005000000}"/>
            </a:ext>
          </a:extLst>
        </xdr:cNvPr>
        <xdr:cNvPicPr>
          <a:picLocks noChangeAspect="1"/>
        </xdr:cNvPicPr>
      </xdr:nvPicPr>
      <xdr:blipFill>
        <a:blip xmlns:r="http://schemas.openxmlformats.org/officeDocument/2006/relationships" r:embed="rId1"/>
        <a:srcRect l="28477" t="45695" r="30464"/>
        <a:stretch>
          <a:fillRect/>
        </a:stretch>
      </xdr:blipFill>
      <xdr:spPr>
        <a:xfrm>
          <a:off x="3895725" y="7534275"/>
          <a:ext cx="525038" cy="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628650</xdr:colOff>
      <xdr:row>45</xdr:row>
      <xdr:rowOff>0</xdr:rowOff>
    </xdr:from>
    <xdr:to>
      <xdr:col>2</xdr:col>
      <xdr:colOff>1153688</xdr:colOff>
      <xdr:row>45</xdr:row>
      <xdr:rowOff>0</xdr:rowOff>
    </xdr:to>
    <xdr:pic>
      <xdr:nvPicPr>
        <xdr:cNvPr id="2" name="Picture 1" descr="glass_2.jpg">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rcRect l="28477" t="45695" r="30464"/>
        <a:stretch>
          <a:fillRect/>
        </a:stretch>
      </xdr:blipFill>
      <xdr:spPr>
        <a:xfrm>
          <a:off x="2781300" y="334270350"/>
          <a:ext cx="1029863" cy="0"/>
        </a:xfrm>
        <a:prstGeom prst="rect">
          <a:avLst/>
        </a:prstGeom>
      </xdr:spPr>
    </xdr:pic>
    <xdr:clientData/>
  </xdr:twoCellAnchor>
  <xdr:twoCellAnchor editAs="oneCell">
    <xdr:from>
      <xdr:col>1</xdr:col>
      <xdr:colOff>111578</xdr:colOff>
      <xdr:row>17</xdr:row>
      <xdr:rowOff>492579</xdr:rowOff>
    </xdr:from>
    <xdr:to>
      <xdr:col>1</xdr:col>
      <xdr:colOff>1940378</xdr:colOff>
      <xdr:row>17</xdr:row>
      <xdr:rowOff>1111704</xdr:rowOff>
    </xdr:to>
    <xdr:pic>
      <xdr:nvPicPr>
        <xdr:cNvPr id="5" name="Picture 169" descr="MEETING ROOM">
          <a:extLst>
            <a:ext uri="{FF2B5EF4-FFF2-40B4-BE49-F238E27FC236}">
              <a16:creationId xmlns:a16="http://schemas.microsoft.com/office/drawing/2014/main" id="{00000000-0008-0000-0700-000005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01435" y="9446079"/>
          <a:ext cx="1828800" cy="619125"/>
        </a:xfrm>
        <a:prstGeom prst="rect">
          <a:avLst/>
        </a:prstGeom>
        <a:noFill/>
        <a:ln w="9525">
          <a:noFill/>
          <a:miter lim="800000"/>
          <a:headEnd/>
          <a:tailEnd/>
        </a:ln>
      </xdr:spPr>
    </xdr:pic>
    <xdr:clientData/>
  </xdr:twoCellAnchor>
  <xdr:twoCellAnchor editAs="oneCell">
    <xdr:from>
      <xdr:col>1</xdr:col>
      <xdr:colOff>257175</xdr:colOff>
      <xdr:row>15</xdr:row>
      <xdr:rowOff>28575</xdr:rowOff>
    </xdr:from>
    <xdr:to>
      <xdr:col>1</xdr:col>
      <xdr:colOff>1327561</xdr:colOff>
      <xdr:row>15</xdr:row>
      <xdr:rowOff>634574</xdr:rowOff>
    </xdr:to>
    <xdr:pic>
      <xdr:nvPicPr>
        <xdr:cNvPr id="8" name="Picture 7">
          <a:extLst>
            <a:ext uri="{FF2B5EF4-FFF2-40B4-BE49-F238E27FC236}">
              <a16:creationId xmlns:a16="http://schemas.microsoft.com/office/drawing/2014/main" id="{00000000-0008-0000-0700-000008000000}"/>
            </a:ext>
          </a:extLst>
        </xdr:cNvPr>
        <xdr:cNvPicPr>
          <a:picLocks noChangeAspect="1"/>
        </xdr:cNvPicPr>
      </xdr:nvPicPr>
      <xdr:blipFill>
        <a:blip xmlns:r="http://schemas.openxmlformats.org/officeDocument/2006/relationships" r:embed="rId3" cstate="print"/>
        <a:stretch>
          <a:fillRect/>
        </a:stretch>
      </xdr:blipFill>
      <xdr:spPr>
        <a:xfrm>
          <a:off x="742950" y="38985825"/>
          <a:ext cx="1070386" cy="605999"/>
        </a:xfrm>
        <a:prstGeom prst="rect">
          <a:avLst/>
        </a:prstGeom>
      </xdr:spPr>
    </xdr:pic>
    <xdr:clientData/>
  </xdr:twoCellAnchor>
  <xdr:twoCellAnchor>
    <xdr:from>
      <xdr:col>1</xdr:col>
      <xdr:colOff>377944</xdr:colOff>
      <xdr:row>27</xdr:row>
      <xdr:rowOff>200540</xdr:rowOff>
    </xdr:from>
    <xdr:to>
      <xdr:col>1</xdr:col>
      <xdr:colOff>1387594</xdr:colOff>
      <xdr:row>27</xdr:row>
      <xdr:rowOff>1019690</xdr:rowOff>
    </xdr:to>
    <xdr:pic>
      <xdr:nvPicPr>
        <xdr:cNvPr id="10" name="Picture 174">
          <a:extLst>
            <a:ext uri="{FF2B5EF4-FFF2-40B4-BE49-F238E27FC236}">
              <a16:creationId xmlns:a16="http://schemas.microsoft.com/office/drawing/2014/main" id="{00000000-0008-0000-0700-00000A000000}"/>
            </a:ext>
          </a:extLst>
        </xdr:cNvPr>
        <xdr:cNvPicPr>
          <a:picLocks noChangeAspect="1" noChangeArrowheads="1"/>
        </xdr:cNvPicPr>
      </xdr:nvPicPr>
      <xdr:blipFill>
        <a:blip xmlns:r="http://schemas.openxmlformats.org/officeDocument/2006/relationships" r:embed="rId4" cstate="print"/>
        <a:srcRect/>
        <a:stretch>
          <a:fillRect/>
        </a:stretch>
      </xdr:blipFill>
      <xdr:spPr bwMode="auto">
        <a:xfrm>
          <a:off x="867801" y="49648897"/>
          <a:ext cx="1009650" cy="819150"/>
        </a:xfrm>
        <a:prstGeom prst="rect">
          <a:avLst/>
        </a:prstGeom>
        <a:noFill/>
        <a:ln w="9525">
          <a:noFill/>
          <a:round/>
          <a:headEnd/>
          <a:tailEnd/>
        </a:ln>
      </xdr:spPr>
    </xdr:pic>
    <xdr:clientData/>
  </xdr:twoCellAnchor>
  <xdr:twoCellAnchor editAs="oneCell">
    <xdr:from>
      <xdr:col>1</xdr:col>
      <xdr:colOff>255479</xdr:colOff>
      <xdr:row>32</xdr:row>
      <xdr:rowOff>78733</xdr:rowOff>
    </xdr:from>
    <xdr:to>
      <xdr:col>1</xdr:col>
      <xdr:colOff>1638707</xdr:colOff>
      <xdr:row>32</xdr:row>
      <xdr:rowOff>633286</xdr:rowOff>
    </xdr:to>
    <xdr:pic>
      <xdr:nvPicPr>
        <xdr:cNvPr id="12" name="Picture 40" descr="http://www.conceptdraw.com/How-To-Guide/picture/emergency-plan/Fire-Emergency-Evacuation-Plan.png">
          <a:extLst>
            <a:ext uri="{FF2B5EF4-FFF2-40B4-BE49-F238E27FC236}">
              <a16:creationId xmlns:a16="http://schemas.microsoft.com/office/drawing/2014/main" id="{00000000-0008-0000-0700-00000C000000}"/>
            </a:ext>
          </a:extLst>
        </xdr:cNvPr>
        <xdr:cNvPicPr>
          <a:picLocks noChangeAspect="1" noChangeArrowheads="1"/>
        </xdr:cNvPicPr>
      </xdr:nvPicPr>
      <xdr:blipFill>
        <a:blip xmlns:r="http://schemas.openxmlformats.org/officeDocument/2006/relationships" r:embed="rId5" cstate="print"/>
        <a:srcRect/>
        <a:stretch>
          <a:fillRect/>
        </a:stretch>
      </xdr:blipFill>
      <xdr:spPr bwMode="auto">
        <a:xfrm>
          <a:off x="745336" y="49200519"/>
          <a:ext cx="1383228" cy="1097478"/>
        </a:xfrm>
        <a:prstGeom prst="rect">
          <a:avLst/>
        </a:prstGeom>
        <a:noFill/>
        <a:ln w="9525">
          <a:noFill/>
          <a:miter lim="800000"/>
          <a:headEnd/>
          <a:tailEnd/>
        </a:ln>
      </xdr:spPr>
    </xdr:pic>
    <xdr:clientData/>
  </xdr:twoCellAnchor>
  <xdr:twoCellAnchor editAs="oneCell">
    <xdr:from>
      <xdr:col>1</xdr:col>
      <xdr:colOff>204109</xdr:colOff>
      <xdr:row>34</xdr:row>
      <xdr:rowOff>86177</xdr:rowOff>
    </xdr:from>
    <xdr:to>
      <xdr:col>1</xdr:col>
      <xdr:colOff>1583140</xdr:colOff>
      <xdr:row>34</xdr:row>
      <xdr:rowOff>1391101</xdr:rowOff>
    </xdr:to>
    <xdr:pic>
      <xdr:nvPicPr>
        <xdr:cNvPr id="13" name="Picture 12" descr="31_in_case_of_fire.24933402.gif">
          <a:extLst>
            <a:ext uri="{FF2B5EF4-FFF2-40B4-BE49-F238E27FC236}">
              <a16:creationId xmlns:a16="http://schemas.microsoft.com/office/drawing/2014/main" id="{00000000-0008-0000-0700-00000D000000}"/>
            </a:ext>
          </a:extLst>
        </xdr:cNvPr>
        <xdr:cNvPicPr>
          <a:picLocks noChangeAspect="1"/>
        </xdr:cNvPicPr>
      </xdr:nvPicPr>
      <xdr:blipFill>
        <a:blip xmlns:r="http://schemas.openxmlformats.org/officeDocument/2006/relationships" r:embed="rId6"/>
        <a:stretch>
          <a:fillRect/>
        </a:stretch>
      </xdr:blipFill>
      <xdr:spPr>
        <a:xfrm>
          <a:off x="712109" y="27608891"/>
          <a:ext cx="1379031" cy="1304924"/>
        </a:xfrm>
        <a:prstGeom prst="rect">
          <a:avLst/>
        </a:prstGeom>
      </xdr:spPr>
    </xdr:pic>
    <xdr:clientData/>
  </xdr:twoCellAnchor>
  <xdr:twoCellAnchor editAs="oneCell">
    <xdr:from>
      <xdr:col>1</xdr:col>
      <xdr:colOff>95250</xdr:colOff>
      <xdr:row>29</xdr:row>
      <xdr:rowOff>81644</xdr:rowOff>
    </xdr:from>
    <xdr:to>
      <xdr:col>1</xdr:col>
      <xdr:colOff>1838325</xdr:colOff>
      <xdr:row>29</xdr:row>
      <xdr:rowOff>796019</xdr:rowOff>
    </xdr:to>
    <xdr:pic>
      <xdr:nvPicPr>
        <xdr:cNvPr id="14" name="Picture 175" descr="NO SMOKE">
          <a:extLst>
            <a:ext uri="{FF2B5EF4-FFF2-40B4-BE49-F238E27FC236}">
              <a16:creationId xmlns:a16="http://schemas.microsoft.com/office/drawing/2014/main" id="{00000000-0008-0000-0700-00000E000000}"/>
            </a:ext>
          </a:extLst>
        </xdr:cNvPr>
        <xdr:cNvPicPr>
          <a:picLocks noChangeAspect="1" noChangeArrowheads="1"/>
        </xdr:cNvPicPr>
      </xdr:nvPicPr>
      <xdr:blipFill>
        <a:blip xmlns:r="http://schemas.openxmlformats.org/officeDocument/2006/relationships" r:embed="rId7" cstate="print"/>
        <a:srcRect/>
        <a:stretch>
          <a:fillRect/>
        </a:stretch>
      </xdr:blipFill>
      <xdr:spPr bwMode="auto">
        <a:xfrm>
          <a:off x="585107" y="49366715"/>
          <a:ext cx="1743075" cy="714375"/>
        </a:xfrm>
        <a:prstGeom prst="rect">
          <a:avLst/>
        </a:prstGeom>
        <a:noFill/>
        <a:ln w="9525">
          <a:noFill/>
          <a:miter lim="800000"/>
          <a:headEnd/>
          <a:tailEnd/>
        </a:ln>
      </xdr:spPr>
    </xdr:pic>
    <xdr:clientData/>
  </xdr:twoCellAnchor>
  <xdr:twoCellAnchor editAs="oneCell">
    <xdr:from>
      <xdr:col>1</xdr:col>
      <xdr:colOff>381000</xdr:colOff>
      <xdr:row>26</xdr:row>
      <xdr:rowOff>68036</xdr:rowOff>
    </xdr:from>
    <xdr:to>
      <xdr:col>1</xdr:col>
      <xdr:colOff>1400175</xdr:colOff>
      <xdr:row>26</xdr:row>
      <xdr:rowOff>1191986</xdr:rowOff>
    </xdr:to>
    <xdr:pic>
      <xdr:nvPicPr>
        <xdr:cNvPr id="16" name="Picture 173" descr="FIRE EXIT-1">
          <a:extLst>
            <a:ext uri="{FF2B5EF4-FFF2-40B4-BE49-F238E27FC236}">
              <a16:creationId xmlns:a16="http://schemas.microsoft.com/office/drawing/2014/main" id="{00000000-0008-0000-0700-000010000000}"/>
            </a:ext>
          </a:extLst>
        </xdr:cNvPr>
        <xdr:cNvPicPr>
          <a:picLocks noChangeAspect="1" noChangeArrowheads="1"/>
        </xdr:cNvPicPr>
      </xdr:nvPicPr>
      <xdr:blipFill>
        <a:blip xmlns:r="http://schemas.openxmlformats.org/officeDocument/2006/relationships" r:embed="rId8" cstate="print"/>
        <a:srcRect/>
        <a:stretch>
          <a:fillRect/>
        </a:stretch>
      </xdr:blipFill>
      <xdr:spPr bwMode="auto">
        <a:xfrm>
          <a:off x="870857" y="46114607"/>
          <a:ext cx="1019175" cy="1123950"/>
        </a:xfrm>
        <a:prstGeom prst="rect">
          <a:avLst/>
        </a:prstGeom>
        <a:noFill/>
        <a:ln w="9525">
          <a:noFill/>
          <a:miter lim="800000"/>
          <a:headEnd/>
          <a:tailEnd/>
        </a:ln>
      </xdr:spPr>
    </xdr:pic>
    <xdr:clientData/>
  </xdr:twoCellAnchor>
  <xdr:twoCellAnchor editAs="oneCell">
    <xdr:from>
      <xdr:col>1</xdr:col>
      <xdr:colOff>81643</xdr:colOff>
      <xdr:row>36</xdr:row>
      <xdr:rowOff>136072</xdr:rowOff>
    </xdr:from>
    <xdr:to>
      <xdr:col>1</xdr:col>
      <xdr:colOff>2066924</xdr:colOff>
      <xdr:row>36</xdr:row>
      <xdr:rowOff>475797</xdr:rowOff>
    </xdr:to>
    <xdr:pic>
      <xdr:nvPicPr>
        <xdr:cNvPr id="18" name="Picture 17" descr="C:\Users\ARG23\Desktop\SECI\11-6-18\RECEPTION 3.jpg">
          <a:extLst>
            <a:ext uri="{FF2B5EF4-FFF2-40B4-BE49-F238E27FC236}">
              <a16:creationId xmlns:a16="http://schemas.microsoft.com/office/drawing/2014/main" id="{00000000-0008-0000-0700-000012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l="43397" t="42659" r="41327" b="47264"/>
        <a:stretch>
          <a:fillRect/>
        </a:stretch>
      </xdr:blipFill>
      <xdr:spPr bwMode="auto">
        <a:xfrm>
          <a:off x="571500" y="48291751"/>
          <a:ext cx="1985281" cy="714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238125</xdr:colOff>
      <xdr:row>23</xdr:row>
      <xdr:rowOff>66016</xdr:rowOff>
    </xdr:from>
    <xdr:to>
      <xdr:col>1</xdr:col>
      <xdr:colOff>1219200</xdr:colOff>
      <xdr:row>23</xdr:row>
      <xdr:rowOff>1485899</xdr:rowOff>
    </xdr:to>
    <xdr:pic>
      <xdr:nvPicPr>
        <xdr:cNvPr id="4097" name="Picture 1">
          <a:extLst>
            <a:ext uri="{FF2B5EF4-FFF2-40B4-BE49-F238E27FC236}">
              <a16:creationId xmlns:a16="http://schemas.microsoft.com/office/drawing/2014/main" id="{00000000-0008-0000-0700-000001100000}"/>
            </a:ext>
          </a:extLst>
        </xdr:cNvPr>
        <xdr:cNvPicPr>
          <a:picLocks noChangeAspect="1" noChangeArrowheads="1"/>
        </xdr:cNvPicPr>
      </xdr:nvPicPr>
      <xdr:blipFill>
        <a:blip xmlns:r="http://schemas.openxmlformats.org/officeDocument/2006/relationships" r:embed="rId10"/>
        <a:srcRect/>
        <a:stretch>
          <a:fillRect/>
        </a:stretch>
      </xdr:blipFill>
      <xdr:spPr bwMode="auto">
        <a:xfrm>
          <a:off x="723900" y="43500016"/>
          <a:ext cx="981075" cy="1419883"/>
        </a:xfrm>
        <a:prstGeom prst="rect">
          <a:avLst/>
        </a:prstGeom>
        <a:noFill/>
      </xdr:spPr>
    </xdr:pic>
    <xdr:clientData/>
  </xdr:twoCellAnchor>
  <xdr:twoCellAnchor editAs="oneCell">
    <xdr:from>
      <xdr:col>1</xdr:col>
      <xdr:colOff>276225</xdr:colOff>
      <xdr:row>22</xdr:row>
      <xdr:rowOff>137392</xdr:rowOff>
    </xdr:from>
    <xdr:to>
      <xdr:col>1</xdr:col>
      <xdr:colOff>1200150</xdr:colOff>
      <xdr:row>22</xdr:row>
      <xdr:rowOff>1511347</xdr:rowOff>
    </xdr:to>
    <xdr:pic>
      <xdr:nvPicPr>
        <xdr:cNvPr id="4098" name="Picture 2">
          <a:extLst>
            <a:ext uri="{FF2B5EF4-FFF2-40B4-BE49-F238E27FC236}">
              <a16:creationId xmlns:a16="http://schemas.microsoft.com/office/drawing/2014/main" id="{00000000-0008-0000-0700-000002100000}"/>
            </a:ext>
          </a:extLst>
        </xdr:cNvPr>
        <xdr:cNvPicPr>
          <a:picLocks noChangeAspect="1" noChangeArrowheads="1"/>
        </xdr:cNvPicPr>
      </xdr:nvPicPr>
      <xdr:blipFill>
        <a:blip xmlns:r="http://schemas.openxmlformats.org/officeDocument/2006/relationships" r:embed="rId11"/>
        <a:srcRect/>
        <a:stretch>
          <a:fillRect/>
        </a:stretch>
      </xdr:blipFill>
      <xdr:spPr bwMode="auto">
        <a:xfrm>
          <a:off x="762000" y="42514117"/>
          <a:ext cx="923925" cy="1373955"/>
        </a:xfrm>
        <a:prstGeom prst="rect">
          <a:avLst/>
        </a:prstGeom>
        <a:noFill/>
      </xdr:spPr>
    </xdr:pic>
    <xdr:clientData/>
  </xdr:twoCellAnchor>
  <xdr:twoCellAnchor editAs="oneCell">
    <xdr:from>
      <xdr:col>1</xdr:col>
      <xdr:colOff>302560</xdr:colOff>
      <xdr:row>19</xdr:row>
      <xdr:rowOff>44825</xdr:rowOff>
    </xdr:from>
    <xdr:to>
      <xdr:col>1</xdr:col>
      <xdr:colOff>1165412</xdr:colOff>
      <xdr:row>19</xdr:row>
      <xdr:rowOff>1323672</xdr:rowOff>
    </xdr:to>
    <xdr:pic>
      <xdr:nvPicPr>
        <xdr:cNvPr id="4099" name="Picture 3">
          <a:extLst>
            <a:ext uri="{FF2B5EF4-FFF2-40B4-BE49-F238E27FC236}">
              <a16:creationId xmlns:a16="http://schemas.microsoft.com/office/drawing/2014/main" id="{00000000-0008-0000-0700-000003100000}"/>
            </a:ext>
          </a:extLst>
        </xdr:cNvPr>
        <xdr:cNvPicPr>
          <a:picLocks noChangeAspect="1" noChangeArrowheads="1"/>
        </xdr:cNvPicPr>
      </xdr:nvPicPr>
      <xdr:blipFill>
        <a:blip xmlns:r="http://schemas.openxmlformats.org/officeDocument/2006/relationships" r:embed="rId12"/>
        <a:srcRect/>
        <a:stretch>
          <a:fillRect/>
        </a:stretch>
      </xdr:blipFill>
      <xdr:spPr bwMode="auto">
        <a:xfrm>
          <a:off x="784413" y="42313413"/>
          <a:ext cx="862852" cy="1278847"/>
        </a:xfrm>
        <a:prstGeom prst="rect">
          <a:avLst/>
        </a:prstGeom>
        <a:noFill/>
      </xdr:spPr>
    </xdr:pic>
    <xdr:clientData/>
  </xdr:twoCellAnchor>
  <xdr:twoCellAnchor editAs="oneCell">
    <xdr:from>
      <xdr:col>1</xdr:col>
      <xdr:colOff>414617</xdr:colOff>
      <xdr:row>25</xdr:row>
      <xdr:rowOff>126467</xdr:rowOff>
    </xdr:from>
    <xdr:to>
      <xdr:col>1</xdr:col>
      <xdr:colOff>1233767</xdr:colOff>
      <xdr:row>25</xdr:row>
      <xdr:rowOff>1212317</xdr:rowOff>
    </xdr:to>
    <xdr:pic>
      <xdr:nvPicPr>
        <xdr:cNvPr id="21" name="Picture 172" descr="FLOOR ID">
          <a:extLst>
            <a:ext uri="{FF2B5EF4-FFF2-40B4-BE49-F238E27FC236}">
              <a16:creationId xmlns:a16="http://schemas.microsoft.com/office/drawing/2014/main" id="{00000000-0008-0000-0700-000015000000}"/>
            </a:ext>
          </a:extLst>
        </xdr:cNvPr>
        <xdr:cNvPicPr>
          <a:picLocks noChangeAspect="1" noChangeArrowheads="1"/>
        </xdr:cNvPicPr>
      </xdr:nvPicPr>
      <xdr:blipFill>
        <a:blip xmlns:r="http://schemas.openxmlformats.org/officeDocument/2006/relationships" r:embed="rId13" cstate="print"/>
        <a:srcRect/>
        <a:stretch>
          <a:fillRect/>
        </a:stretch>
      </xdr:blipFill>
      <xdr:spPr bwMode="auto">
        <a:xfrm>
          <a:off x="904474" y="46975860"/>
          <a:ext cx="819150" cy="1085850"/>
        </a:xfrm>
        <a:prstGeom prst="rect">
          <a:avLst/>
        </a:prstGeom>
        <a:noFill/>
        <a:ln w="9525">
          <a:noFill/>
          <a:miter lim="800000"/>
          <a:headEnd/>
          <a:tailEnd/>
        </a:ln>
      </xdr:spPr>
    </xdr:pic>
    <xdr:clientData/>
  </xdr:twoCellAnchor>
  <xdr:twoCellAnchor editAs="oneCell">
    <xdr:from>
      <xdr:col>1</xdr:col>
      <xdr:colOff>122464</xdr:colOff>
      <xdr:row>28</xdr:row>
      <xdr:rowOff>54428</xdr:rowOff>
    </xdr:from>
    <xdr:to>
      <xdr:col>1</xdr:col>
      <xdr:colOff>1617889</xdr:colOff>
      <xdr:row>28</xdr:row>
      <xdr:rowOff>1168853</xdr:rowOff>
    </xdr:to>
    <xdr:pic>
      <xdr:nvPicPr>
        <xdr:cNvPr id="22" name="Picture 176" descr="INFORMATION-1">
          <a:extLst>
            <a:ext uri="{FF2B5EF4-FFF2-40B4-BE49-F238E27FC236}">
              <a16:creationId xmlns:a16="http://schemas.microsoft.com/office/drawing/2014/main" id="{00000000-0008-0000-0700-000016000000}"/>
            </a:ext>
          </a:extLst>
        </xdr:cNvPr>
        <xdr:cNvPicPr>
          <a:picLocks noChangeAspect="1" noChangeArrowheads="1"/>
        </xdr:cNvPicPr>
      </xdr:nvPicPr>
      <xdr:blipFill>
        <a:blip xmlns:r="http://schemas.openxmlformats.org/officeDocument/2006/relationships" r:embed="rId14" cstate="print"/>
        <a:srcRect/>
        <a:stretch>
          <a:fillRect/>
        </a:stretch>
      </xdr:blipFill>
      <xdr:spPr bwMode="auto">
        <a:xfrm>
          <a:off x="612321" y="51366964"/>
          <a:ext cx="1495425" cy="1114425"/>
        </a:xfrm>
        <a:prstGeom prst="rect">
          <a:avLst/>
        </a:prstGeom>
        <a:noFill/>
        <a:ln w="9525">
          <a:noFill/>
          <a:miter lim="800000"/>
          <a:headEnd/>
          <a:tailEnd/>
        </a:ln>
      </xdr:spPr>
    </xdr:pic>
    <xdr:clientData/>
  </xdr:twoCellAnchor>
  <xdr:twoCellAnchor editAs="oneCell">
    <xdr:from>
      <xdr:col>1</xdr:col>
      <xdr:colOff>244928</xdr:colOff>
      <xdr:row>30</xdr:row>
      <xdr:rowOff>163286</xdr:rowOff>
    </xdr:from>
    <xdr:to>
      <xdr:col>1</xdr:col>
      <xdr:colOff>1243676</xdr:colOff>
      <xdr:row>30</xdr:row>
      <xdr:rowOff>1709789</xdr:rowOff>
    </xdr:to>
    <xdr:pic>
      <xdr:nvPicPr>
        <xdr:cNvPr id="23" name="Picture 22">
          <a:extLst>
            <a:ext uri="{FF2B5EF4-FFF2-40B4-BE49-F238E27FC236}">
              <a16:creationId xmlns:a16="http://schemas.microsoft.com/office/drawing/2014/main" id="{00000000-0008-0000-0700-000017000000}"/>
            </a:ext>
          </a:extLst>
        </xdr:cNvPr>
        <xdr:cNvPicPr>
          <a:picLocks noChangeAspect="1"/>
        </xdr:cNvPicPr>
      </xdr:nvPicPr>
      <xdr:blipFill rotWithShape="1">
        <a:blip xmlns:r="http://schemas.openxmlformats.org/officeDocument/2006/relationships" r:embed="rId15" cstate="print"/>
        <a:srcRect l="31837" r="31837"/>
        <a:stretch/>
      </xdr:blipFill>
      <xdr:spPr>
        <a:xfrm>
          <a:off x="734785" y="53925107"/>
          <a:ext cx="998748" cy="154650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628650</xdr:colOff>
      <xdr:row>8</xdr:row>
      <xdr:rowOff>0</xdr:rowOff>
    </xdr:from>
    <xdr:to>
      <xdr:col>2</xdr:col>
      <xdr:colOff>1153688</xdr:colOff>
      <xdr:row>8</xdr:row>
      <xdr:rowOff>0</xdr:rowOff>
    </xdr:to>
    <xdr:pic>
      <xdr:nvPicPr>
        <xdr:cNvPr id="2" name="Picture 1" descr="glass_2.jpg">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rcRect l="28477" t="45695" r="30464"/>
        <a:stretch>
          <a:fillRect/>
        </a:stretch>
      </xdr:blipFill>
      <xdr:spPr>
        <a:xfrm>
          <a:off x="2771775" y="8210550"/>
          <a:ext cx="525038" cy="0"/>
        </a:xfrm>
        <a:prstGeom prst="rect">
          <a:avLst/>
        </a:prstGeom>
      </xdr:spPr>
    </xdr:pic>
    <xdr:clientData/>
  </xdr:twoCellAnchor>
  <xdr:twoCellAnchor editAs="oneCell">
    <xdr:from>
      <xdr:col>2</xdr:col>
      <xdr:colOff>628650</xdr:colOff>
      <xdr:row>6</xdr:row>
      <xdr:rowOff>0</xdr:rowOff>
    </xdr:from>
    <xdr:to>
      <xdr:col>2</xdr:col>
      <xdr:colOff>1153688</xdr:colOff>
      <xdr:row>6</xdr:row>
      <xdr:rowOff>0</xdr:rowOff>
    </xdr:to>
    <xdr:pic>
      <xdr:nvPicPr>
        <xdr:cNvPr id="3" name="Picture 2" descr="glass_2.jpg">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a:srcRect l="28477" t="45695" r="30464"/>
        <a:stretch>
          <a:fillRect/>
        </a:stretch>
      </xdr:blipFill>
      <xdr:spPr>
        <a:xfrm>
          <a:off x="2771775" y="7534275"/>
          <a:ext cx="525038" cy="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628650</xdr:colOff>
      <xdr:row>40</xdr:row>
      <xdr:rowOff>0</xdr:rowOff>
    </xdr:from>
    <xdr:to>
      <xdr:col>2</xdr:col>
      <xdr:colOff>1153688</xdr:colOff>
      <xdr:row>40</xdr:row>
      <xdr:rowOff>0</xdr:rowOff>
    </xdr:to>
    <xdr:pic>
      <xdr:nvPicPr>
        <xdr:cNvPr id="2" name="Picture 1" descr="glass_2.jpg">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rcRect l="28477" t="45695" r="30464"/>
        <a:stretch>
          <a:fillRect/>
        </a:stretch>
      </xdr:blipFill>
      <xdr:spPr>
        <a:xfrm>
          <a:off x="2781300" y="45643800"/>
          <a:ext cx="525038" cy="0"/>
        </a:xfrm>
        <a:prstGeom prst="rect">
          <a:avLst/>
        </a:prstGeom>
      </xdr:spPr>
    </xdr:pic>
    <xdr:clientData/>
  </xdr:twoCellAnchor>
  <xdr:twoCellAnchor editAs="oneCell">
    <xdr:from>
      <xdr:col>2</xdr:col>
      <xdr:colOff>628650</xdr:colOff>
      <xdr:row>8</xdr:row>
      <xdr:rowOff>0</xdr:rowOff>
    </xdr:from>
    <xdr:to>
      <xdr:col>2</xdr:col>
      <xdr:colOff>1153688</xdr:colOff>
      <xdr:row>8</xdr:row>
      <xdr:rowOff>0</xdr:rowOff>
    </xdr:to>
    <xdr:pic>
      <xdr:nvPicPr>
        <xdr:cNvPr id="3" name="Picture 2" descr="glass_2.jpg">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a:srcRect l="28477" t="45695" r="30464"/>
        <a:stretch>
          <a:fillRect/>
        </a:stretch>
      </xdr:blipFill>
      <xdr:spPr>
        <a:xfrm>
          <a:off x="2781300" y="21231225"/>
          <a:ext cx="525038" cy="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37041</xdr:colOff>
      <xdr:row>4</xdr:row>
      <xdr:rowOff>304800</xdr:rowOff>
    </xdr:from>
    <xdr:to>
      <xdr:col>1</xdr:col>
      <xdr:colOff>1852037</xdr:colOff>
      <xdr:row>5</xdr:row>
      <xdr:rowOff>48487</xdr:rowOff>
    </xdr:to>
    <xdr:pic>
      <xdr:nvPicPr>
        <xdr:cNvPr id="2" name="Picture 1">
          <a:extLst>
            <a:ext uri="{FF2B5EF4-FFF2-40B4-BE49-F238E27FC236}">
              <a16:creationId xmlns:a16="http://schemas.microsoft.com/office/drawing/2014/main" id="{AFFD02FE-060E-4C41-9BB6-FA16BD88C24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41916" y="914400"/>
          <a:ext cx="1814996" cy="1037168"/>
        </a:xfrm>
        <a:prstGeom prst="rect">
          <a:avLst/>
        </a:prstGeom>
      </xdr:spPr>
    </xdr:pic>
    <xdr:clientData/>
  </xdr:twoCellAnchor>
  <xdr:twoCellAnchor editAs="oneCell">
    <xdr:from>
      <xdr:col>1</xdr:col>
      <xdr:colOff>242992</xdr:colOff>
      <xdr:row>5</xdr:row>
      <xdr:rowOff>104712</xdr:rowOff>
    </xdr:from>
    <xdr:to>
      <xdr:col>2</xdr:col>
      <xdr:colOff>5616</xdr:colOff>
      <xdr:row>5</xdr:row>
      <xdr:rowOff>571499</xdr:rowOff>
    </xdr:to>
    <xdr:pic>
      <xdr:nvPicPr>
        <xdr:cNvPr id="3" name="图片 158">
          <a:extLst>
            <a:ext uri="{FF2B5EF4-FFF2-40B4-BE49-F238E27FC236}">
              <a16:creationId xmlns:a16="http://schemas.microsoft.com/office/drawing/2014/main" id="{832C4BCC-531B-471F-9F9E-98FFA690DE59}"/>
            </a:ext>
          </a:extLst>
        </xdr:cNvPr>
        <xdr:cNvPicPr>
          <a:picLocks noChangeAspect="1"/>
        </xdr:cNvPicPr>
      </xdr:nvPicPr>
      <xdr:blipFill rotWithShape="1">
        <a:blip xmlns:r="http://schemas.openxmlformats.org/officeDocument/2006/relationships" r:embed="rId2"/>
        <a:srcRect r="38255"/>
        <a:stretch/>
      </xdr:blipFill>
      <xdr:spPr>
        <a:xfrm>
          <a:off x="1189719" y="2448439"/>
          <a:ext cx="1783079" cy="466787"/>
        </a:xfrm>
        <a:prstGeom prst="rect">
          <a:avLst/>
        </a:prstGeom>
      </xdr:spPr>
    </xdr:pic>
    <xdr:clientData/>
  </xdr:twoCellAnchor>
  <xdr:twoCellAnchor editAs="oneCell">
    <xdr:from>
      <xdr:col>1</xdr:col>
      <xdr:colOff>29633</xdr:colOff>
      <xdr:row>8</xdr:row>
      <xdr:rowOff>155202</xdr:rowOff>
    </xdr:from>
    <xdr:to>
      <xdr:col>1</xdr:col>
      <xdr:colOff>1919247</xdr:colOff>
      <xdr:row>8</xdr:row>
      <xdr:rowOff>1400736</xdr:rowOff>
    </xdr:to>
    <xdr:pic>
      <xdr:nvPicPr>
        <xdr:cNvPr id="6" name="Picture 5">
          <a:extLst>
            <a:ext uri="{FF2B5EF4-FFF2-40B4-BE49-F238E27FC236}">
              <a16:creationId xmlns:a16="http://schemas.microsoft.com/office/drawing/2014/main" id="{90CBAA36-43EF-42CB-AFAD-7904C116BE3E}"/>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t="13574"/>
        <a:stretch/>
      </xdr:blipFill>
      <xdr:spPr>
        <a:xfrm>
          <a:off x="937309" y="5500408"/>
          <a:ext cx="1889614" cy="1245534"/>
        </a:xfrm>
        <a:prstGeom prst="rect">
          <a:avLst/>
        </a:prstGeom>
      </xdr:spPr>
    </xdr:pic>
    <xdr:clientData/>
  </xdr:twoCellAnchor>
  <xdr:twoCellAnchor editAs="oneCell">
    <xdr:from>
      <xdr:col>1</xdr:col>
      <xdr:colOff>61384</xdr:colOff>
      <xdr:row>9</xdr:row>
      <xdr:rowOff>78745</xdr:rowOff>
    </xdr:from>
    <xdr:to>
      <xdr:col>1</xdr:col>
      <xdr:colOff>1876425</xdr:colOff>
      <xdr:row>9</xdr:row>
      <xdr:rowOff>1165411</xdr:rowOff>
    </xdr:to>
    <xdr:pic>
      <xdr:nvPicPr>
        <xdr:cNvPr id="7" name="Picture 6">
          <a:extLst>
            <a:ext uri="{FF2B5EF4-FFF2-40B4-BE49-F238E27FC236}">
              <a16:creationId xmlns:a16="http://schemas.microsoft.com/office/drawing/2014/main" id="{5F88A7DB-9FDE-4C9D-B2B8-3B331D769D08}"/>
            </a:ext>
          </a:extLst>
        </xdr:cNvPr>
        <xdr:cNvPicPr>
          <a:picLocks noChangeAspect="1" noChangeArrowheads="1"/>
        </xdr:cNvPicPr>
      </xdr:nvPicPr>
      <xdr:blipFill>
        <a:blip xmlns:r="http://schemas.openxmlformats.org/officeDocument/2006/relationships" r:embed="rId4" cstate="print"/>
        <a:srcRect/>
        <a:stretch>
          <a:fillRect/>
        </a:stretch>
      </xdr:blipFill>
      <xdr:spPr bwMode="auto">
        <a:xfrm>
          <a:off x="969060" y="6600569"/>
          <a:ext cx="1815041" cy="1086666"/>
        </a:xfrm>
        <a:prstGeom prst="rect">
          <a:avLst/>
        </a:prstGeom>
        <a:noFill/>
        <a:ln w="9525">
          <a:noFill/>
          <a:miter lim="800000"/>
          <a:headEnd/>
          <a:tailEnd/>
        </a:ln>
        <a:effectLst/>
      </xdr:spPr>
    </xdr:pic>
    <xdr:clientData/>
  </xdr:twoCellAnchor>
  <xdr:twoCellAnchor editAs="oneCell">
    <xdr:from>
      <xdr:col>1</xdr:col>
      <xdr:colOff>254000</xdr:colOff>
      <xdr:row>10</xdr:row>
      <xdr:rowOff>109008</xdr:rowOff>
    </xdr:from>
    <xdr:to>
      <xdr:col>1</xdr:col>
      <xdr:colOff>1826151</xdr:colOff>
      <xdr:row>11</xdr:row>
      <xdr:rowOff>11738</xdr:rowOff>
    </xdr:to>
    <xdr:pic>
      <xdr:nvPicPr>
        <xdr:cNvPr id="8" name="Picture 7">
          <a:extLst>
            <a:ext uri="{FF2B5EF4-FFF2-40B4-BE49-F238E27FC236}">
              <a16:creationId xmlns:a16="http://schemas.microsoft.com/office/drawing/2014/main" id="{02571F6E-B649-4E30-A175-B5E464ABE81C}"/>
            </a:ext>
          </a:extLst>
        </xdr:cNvPr>
        <xdr:cNvPicPr>
          <a:picLocks noChangeAspect="1"/>
        </xdr:cNvPicPr>
      </xdr:nvPicPr>
      <xdr:blipFill>
        <a:blip xmlns:r="http://schemas.openxmlformats.org/officeDocument/2006/relationships" r:embed="rId5"/>
        <a:stretch>
          <a:fillRect/>
        </a:stretch>
      </xdr:blipFill>
      <xdr:spPr>
        <a:xfrm>
          <a:off x="1158875" y="7509933"/>
          <a:ext cx="1572151" cy="460375"/>
        </a:xfrm>
        <a:prstGeom prst="rect">
          <a:avLst/>
        </a:prstGeom>
      </xdr:spPr>
    </xdr:pic>
    <xdr:clientData/>
  </xdr:twoCellAnchor>
  <xdr:twoCellAnchor editAs="oneCell">
    <xdr:from>
      <xdr:col>1</xdr:col>
      <xdr:colOff>505883</xdr:colOff>
      <xdr:row>11</xdr:row>
      <xdr:rowOff>79217</xdr:rowOff>
    </xdr:from>
    <xdr:to>
      <xdr:col>1</xdr:col>
      <xdr:colOff>1504950</xdr:colOff>
      <xdr:row>11</xdr:row>
      <xdr:rowOff>627690</xdr:rowOff>
    </xdr:to>
    <xdr:pic>
      <xdr:nvPicPr>
        <xdr:cNvPr id="9" name="图片 1592">
          <a:extLst>
            <a:ext uri="{FF2B5EF4-FFF2-40B4-BE49-F238E27FC236}">
              <a16:creationId xmlns:a16="http://schemas.microsoft.com/office/drawing/2014/main" id="{7765BB86-7C78-4F27-BE0F-ED5904C1C9F7}"/>
            </a:ext>
          </a:extLst>
        </xdr:cNvPr>
        <xdr:cNvPicPr>
          <a:picLocks noChangeAspect="1"/>
        </xdr:cNvPicPr>
      </xdr:nvPicPr>
      <xdr:blipFill>
        <a:blip xmlns:r="http://schemas.openxmlformats.org/officeDocument/2006/relationships" r:embed="rId6"/>
        <a:stretch>
          <a:fillRect/>
        </a:stretch>
      </xdr:blipFill>
      <xdr:spPr>
        <a:xfrm>
          <a:off x="1410758" y="8137367"/>
          <a:ext cx="999067" cy="548473"/>
        </a:xfrm>
        <a:prstGeom prst="rect">
          <a:avLst/>
        </a:prstGeom>
      </xdr:spPr>
    </xdr:pic>
    <xdr:clientData/>
  </xdr:twoCellAnchor>
  <xdr:twoCellAnchor editAs="oneCell">
    <xdr:from>
      <xdr:col>1</xdr:col>
      <xdr:colOff>73025</xdr:colOff>
      <xdr:row>12</xdr:row>
      <xdr:rowOff>153829</xdr:rowOff>
    </xdr:from>
    <xdr:to>
      <xdr:col>1</xdr:col>
      <xdr:colOff>1828800</xdr:colOff>
      <xdr:row>13</xdr:row>
      <xdr:rowOff>20780</xdr:rowOff>
    </xdr:to>
    <xdr:pic>
      <xdr:nvPicPr>
        <xdr:cNvPr id="10" name="图片 124">
          <a:extLst>
            <a:ext uri="{FF2B5EF4-FFF2-40B4-BE49-F238E27FC236}">
              <a16:creationId xmlns:a16="http://schemas.microsoft.com/office/drawing/2014/main" id="{48953FE7-DD00-4F7A-8595-AC8A210E5410}"/>
            </a:ext>
          </a:extLst>
        </xdr:cNvPr>
        <xdr:cNvPicPr>
          <a:picLocks noChangeAspect="1"/>
        </xdr:cNvPicPr>
      </xdr:nvPicPr>
      <xdr:blipFill>
        <a:blip xmlns:r="http://schemas.openxmlformats.org/officeDocument/2006/relationships" r:embed="rId7"/>
        <a:stretch>
          <a:fillRect/>
        </a:stretch>
      </xdr:blipFill>
      <xdr:spPr>
        <a:xfrm>
          <a:off x="977900" y="8869204"/>
          <a:ext cx="1755775" cy="716120"/>
        </a:xfrm>
        <a:prstGeom prst="rect">
          <a:avLst/>
        </a:prstGeom>
      </xdr:spPr>
    </xdr:pic>
    <xdr:clientData/>
  </xdr:twoCellAnchor>
  <xdr:twoCellAnchor editAs="oneCell">
    <xdr:from>
      <xdr:col>1</xdr:col>
      <xdr:colOff>195792</xdr:colOff>
      <xdr:row>13</xdr:row>
      <xdr:rowOff>161925</xdr:rowOff>
    </xdr:from>
    <xdr:to>
      <xdr:col>1</xdr:col>
      <xdr:colOff>1855557</xdr:colOff>
      <xdr:row>14</xdr:row>
      <xdr:rowOff>19724</xdr:rowOff>
    </xdr:to>
    <xdr:pic>
      <xdr:nvPicPr>
        <xdr:cNvPr id="11" name="图片 82">
          <a:extLst>
            <a:ext uri="{FF2B5EF4-FFF2-40B4-BE49-F238E27FC236}">
              <a16:creationId xmlns:a16="http://schemas.microsoft.com/office/drawing/2014/main" id="{A6AD9C0E-5249-4674-A9C7-D807F06C7A4C}"/>
            </a:ext>
          </a:extLst>
        </xdr:cNvPr>
        <xdr:cNvPicPr>
          <a:picLocks noChangeAspect="1"/>
        </xdr:cNvPicPr>
      </xdr:nvPicPr>
      <xdr:blipFill>
        <a:blip xmlns:r="http://schemas.openxmlformats.org/officeDocument/2006/relationships" r:embed="rId8"/>
        <a:stretch>
          <a:fillRect/>
        </a:stretch>
      </xdr:blipFill>
      <xdr:spPr>
        <a:xfrm>
          <a:off x="1100667" y="9753600"/>
          <a:ext cx="1659765" cy="767292"/>
        </a:xfrm>
        <a:prstGeom prst="rect">
          <a:avLst/>
        </a:prstGeom>
        <a:noFill/>
        <a:ln w="9525">
          <a:noFill/>
        </a:ln>
      </xdr:spPr>
    </xdr:pic>
    <xdr:clientData/>
  </xdr:twoCellAnchor>
  <xdr:twoCellAnchor editAs="oneCell">
    <xdr:from>
      <xdr:col>1</xdr:col>
      <xdr:colOff>473076</xdr:colOff>
      <xdr:row>14</xdr:row>
      <xdr:rowOff>85725</xdr:rowOff>
    </xdr:from>
    <xdr:to>
      <xdr:col>1</xdr:col>
      <xdr:colOff>1529118</xdr:colOff>
      <xdr:row>14</xdr:row>
      <xdr:rowOff>609482</xdr:rowOff>
    </xdr:to>
    <xdr:pic>
      <xdr:nvPicPr>
        <xdr:cNvPr id="12" name="图片 1593">
          <a:extLst>
            <a:ext uri="{FF2B5EF4-FFF2-40B4-BE49-F238E27FC236}">
              <a16:creationId xmlns:a16="http://schemas.microsoft.com/office/drawing/2014/main" id="{28F07D4E-0840-4BC1-AA4C-57DDA9CCE82F}"/>
            </a:ext>
          </a:extLst>
        </xdr:cNvPr>
        <xdr:cNvPicPr>
          <a:picLocks noChangeAspect="1"/>
        </xdr:cNvPicPr>
      </xdr:nvPicPr>
      <xdr:blipFill>
        <a:blip xmlns:r="http://schemas.openxmlformats.org/officeDocument/2006/relationships" r:embed="rId9"/>
        <a:stretch>
          <a:fillRect/>
        </a:stretch>
      </xdr:blipFill>
      <xdr:spPr>
        <a:xfrm>
          <a:off x="1377951" y="10772775"/>
          <a:ext cx="1056042" cy="911107"/>
        </a:xfrm>
        <a:prstGeom prst="rect">
          <a:avLst/>
        </a:prstGeom>
      </xdr:spPr>
    </xdr:pic>
    <xdr:clientData/>
  </xdr:twoCellAnchor>
  <xdr:twoCellAnchor editAs="oneCell">
    <xdr:from>
      <xdr:col>1</xdr:col>
      <xdr:colOff>83857</xdr:colOff>
      <xdr:row>16</xdr:row>
      <xdr:rowOff>83798</xdr:rowOff>
    </xdr:from>
    <xdr:to>
      <xdr:col>1</xdr:col>
      <xdr:colOff>1804707</xdr:colOff>
      <xdr:row>17</xdr:row>
      <xdr:rowOff>19786</xdr:rowOff>
    </xdr:to>
    <xdr:pic>
      <xdr:nvPicPr>
        <xdr:cNvPr id="13" name="Picture 12">
          <a:extLst>
            <a:ext uri="{FF2B5EF4-FFF2-40B4-BE49-F238E27FC236}">
              <a16:creationId xmlns:a16="http://schemas.microsoft.com/office/drawing/2014/main" id="{F95D2F4B-CF50-4AD6-9498-B501FECAF750}"/>
            </a:ext>
          </a:extLst>
        </xdr:cNvPr>
        <xdr:cNvPicPr>
          <a:picLocks noChangeAspect="1"/>
        </xdr:cNvPicPr>
      </xdr:nvPicPr>
      <xdr:blipFill rotWithShape="1">
        <a:blip xmlns:r="http://schemas.openxmlformats.org/officeDocument/2006/relationships" r:embed="rId10" cstate="print">
          <a:extLst>
            <a:ext uri="{28A0092B-C50C-407E-A947-70E740481C1C}">
              <a14:useLocalDpi xmlns:a14="http://schemas.microsoft.com/office/drawing/2010/main" val="0"/>
            </a:ext>
          </a:extLst>
        </a:blip>
        <a:srcRect t="7010"/>
        <a:stretch/>
      </xdr:blipFill>
      <xdr:spPr>
        <a:xfrm>
          <a:off x="991533" y="11849974"/>
          <a:ext cx="1720850" cy="734356"/>
        </a:xfrm>
        <a:prstGeom prst="rect">
          <a:avLst/>
        </a:prstGeom>
      </xdr:spPr>
    </xdr:pic>
    <xdr:clientData/>
  </xdr:twoCellAnchor>
  <xdr:twoCellAnchor editAs="oneCell">
    <xdr:from>
      <xdr:col>1</xdr:col>
      <xdr:colOff>230593</xdr:colOff>
      <xdr:row>17</xdr:row>
      <xdr:rowOff>97740</xdr:rowOff>
    </xdr:from>
    <xdr:to>
      <xdr:col>1</xdr:col>
      <xdr:colOff>1606910</xdr:colOff>
      <xdr:row>17</xdr:row>
      <xdr:rowOff>862853</xdr:rowOff>
    </xdr:to>
    <xdr:pic>
      <xdr:nvPicPr>
        <xdr:cNvPr id="14" name="Picture 13">
          <a:extLst>
            <a:ext uri="{FF2B5EF4-FFF2-40B4-BE49-F238E27FC236}">
              <a16:creationId xmlns:a16="http://schemas.microsoft.com/office/drawing/2014/main" id="{99775D43-F986-4C38-8FC8-EE6EC7E23EC6}"/>
            </a:ext>
          </a:extLst>
        </xdr:cNvPr>
        <xdr:cNvPicPr>
          <a:picLocks noChangeAspect="1"/>
        </xdr:cNvPicPr>
      </xdr:nvPicPr>
      <xdr:blipFill rotWithShape="1">
        <a:blip xmlns:r="http://schemas.openxmlformats.org/officeDocument/2006/relationships" r:embed="rId11" cstate="print">
          <a:extLst>
            <a:ext uri="{28A0092B-C50C-407E-A947-70E740481C1C}">
              <a14:useLocalDpi xmlns:a14="http://schemas.microsoft.com/office/drawing/2010/main" val="0"/>
            </a:ext>
          </a:extLst>
        </a:blip>
        <a:srcRect t="36103"/>
        <a:stretch/>
      </xdr:blipFill>
      <xdr:spPr>
        <a:xfrm>
          <a:off x="1138269" y="12737975"/>
          <a:ext cx="1376317" cy="765113"/>
        </a:xfrm>
        <a:prstGeom prst="rect">
          <a:avLst/>
        </a:prstGeom>
      </xdr:spPr>
    </xdr:pic>
    <xdr:clientData/>
  </xdr:twoCellAnchor>
  <xdr:twoCellAnchor editAs="oneCell">
    <xdr:from>
      <xdr:col>1</xdr:col>
      <xdr:colOff>124509</xdr:colOff>
      <xdr:row>20</xdr:row>
      <xdr:rowOff>92136</xdr:rowOff>
    </xdr:from>
    <xdr:to>
      <xdr:col>1</xdr:col>
      <xdr:colOff>1857892</xdr:colOff>
      <xdr:row>21</xdr:row>
      <xdr:rowOff>11318</xdr:rowOff>
    </xdr:to>
    <xdr:pic>
      <xdr:nvPicPr>
        <xdr:cNvPr id="16" name="Picture 15">
          <a:extLst>
            <a:ext uri="{FF2B5EF4-FFF2-40B4-BE49-F238E27FC236}">
              <a16:creationId xmlns:a16="http://schemas.microsoft.com/office/drawing/2014/main" id="{AD7C62EB-6D04-4274-9892-D699DF1E1B62}"/>
            </a:ext>
          </a:extLst>
        </xdr:cNvPr>
        <xdr:cNvPicPr>
          <a:picLocks noChangeAspect="1" noChangeArrowheads="1"/>
        </xdr:cNvPicPr>
      </xdr:nvPicPr>
      <xdr:blipFill>
        <a:blip xmlns:r="http://schemas.openxmlformats.org/officeDocument/2006/relationships" r:embed="rId12" cstate="print"/>
        <a:srcRect/>
        <a:stretch>
          <a:fillRect/>
        </a:stretch>
      </xdr:blipFill>
      <xdr:spPr bwMode="auto">
        <a:xfrm>
          <a:off x="1032185" y="15354548"/>
          <a:ext cx="1733383" cy="508000"/>
        </a:xfrm>
        <a:prstGeom prst="rect">
          <a:avLst/>
        </a:prstGeom>
        <a:noFill/>
        <a:ln w="9525">
          <a:noFill/>
          <a:miter lim="800000"/>
          <a:headEnd/>
          <a:tailEnd/>
        </a:ln>
        <a:effectLst/>
      </xdr:spPr>
    </xdr:pic>
    <xdr:clientData/>
  </xdr:twoCellAnchor>
  <xdr:twoCellAnchor editAs="oneCell">
    <xdr:from>
      <xdr:col>1</xdr:col>
      <xdr:colOff>134408</xdr:colOff>
      <xdr:row>24</xdr:row>
      <xdr:rowOff>155029</xdr:rowOff>
    </xdr:from>
    <xdr:to>
      <xdr:col>1</xdr:col>
      <xdr:colOff>1817158</xdr:colOff>
      <xdr:row>24</xdr:row>
      <xdr:rowOff>1311469</xdr:rowOff>
    </xdr:to>
    <xdr:pic>
      <xdr:nvPicPr>
        <xdr:cNvPr id="19" name="Picture 18">
          <a:extLst>
            <a:ext uri="{FF2B5EF4-FFF2-40B4-BE49-F238E27FC236}">
              <a16:creationId xmlns:a16="http://schemas.microsoft.com/office/drawing/2014/main" id="{066F3E0A-F524-48F3-BC32-1E55CC5FD5F2}"/>
            </a:ext>
          </a:extLst>
        </xdr:cNvPr>
        <xdr:cNvPicPr>
          <a:picLocks noChangeAspect="1"/>
        </xdr:cNvPicPr>
      </xdr:nvPicPr>
      <xdr:blipFill>
        <a:blip xmlns:r="http://schemas.openxmlformats.org/officeDocument/2006/relationships" r:embed="rId13"/>
        <a:stretch>
          <a:fillRect/>
        </a:stretch>
      </xdr:blipFill>
      <xdr:spPr>
        <a:xfrm>
          <a:off x="1042084" y="16493205"/>
          <a:ext cx="1682750" cy="1156440"/>
        </a:xfrm>
        <a:prstGeom prst="rect">
          <a:avLst/>
        </a:prstGeom>
      </xdr:spPr>
    </xdr:pic>
    <xdr:clientData/>
  </xdr:twoCellAnchor>
  <xdr:twoCellAnchor editAs="oneCell">
    <xdr:from>
      <xdr:col>1</xdr:col>
      <xdr:colOff>42333</xdr:colOff>
      <xdr:row>27</xdr:row>
      <xdr:rowOff>254000</xdr:rowOff>
    </xdr:from>
    <xdr:to>
      <xdr:col>1</xdr:col>
      <xdr:colOff>1905423</xdr:colOff>
      <xdr:row>27</xdr:row>
      <xdr:rowOff>849842</xdr:rowOff>
    </xdr:to>
    <xdr:pic>
      <xdr:nvPicPr>
        <xdr:cNvPr id="21" name="Picture 20">
          <a:extLst>
            <a:ext uri="{FF2B5EF4-FFF2-40B4-BE49-F238E27FC236}">
              <a16:creationId xmlns:a16="http://schemas.microsoft.com/office/drawing/2014/main" id="{15677B10-D535-4C23-BCE3-E5E659635DB7}"/>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950009" y="23932029"/>
          <a:ext cx="1863090" cy="595842"/>
        </a:xfrm>
        <a:prstGeom prst="rect">
          <a:avLst/>
        </a:prstGeom>
      </xdr:spPr>
    </xdr:pic>
    <xdr:clientData/>
  </xdr:twoCellAnchor>
  <xdr:twoCellAnchor editAs="oneCell">
    <xdr:from>
      <xdr:col>1</xdr:col>
      <xdr:colOff>161925</xdr:colOff>
      <xdr:row>31</xdr:row>
      <xdr:rowOff>282612</xdr:rowOff>
    </xdr:from>
    <xdr:to>
      <xdr:col>1</xdr:col>
      <xdr:colOff>1790700</xdr:colOff>
      <xdr:row>31</xdr:row>
      <xdr:rowOff>1093257</xdr:rowOff>
    </xdr:to>
    <xdr:pic>
      <xdr:nvPicPr>
        <xdr:cNvPr id="24" name="Picture 23">
          <a:extLst>
            <a:ext uri="{FF2B5EF4-FFF2-40B4-BE49-F238E27FC236}">
              <a16:creationId xmlns:a16="http://schemas.microsoft.com/office/drawing/2014/main" id="{7CF4C0BD-8BBD-4DBF-B76B-FF629F03217B}"/>
            </a:ext>
          </a:extLst>
        </xdr:cNvPr>
        <xdr:cNvPicPr>
          <a:picLocks noChangeAspect="1"/>
        </xdr:cNvPicPr>
      </xdr:nvPicPr>
      <xdr:blipFill>
        <a:blip xmlns:r="http://schemas.openxmlformats.org/officeDocument/2006/relationships" r:embed="rId15"/>
        <a:stretch>
          <a:fillRect/>
        </a:stretch>
      </xdr:blipFill>
      <xdr:spPr>
        <a:xfrm>
          <a:off x="1066800" y="31124562"/>
          <a:ext cx="1628775" cy="1191645"/>
        </a:xfrm>
        <a:prstGeom prst="rect">
          <a:avLst/>
        </a:prstGeom>
      </xdr:spPr>
    </xdr:pic>
    <xdr:clientData/>
  </xdr:twoCellAnchor>
  <xdr:oneCellAnchor>
    <xdr:from>
      <xdr:col>1</xdr:col>
      <xdr:colOff>359835</xdr:colOff>
      <xdr:row>32</xdr:row>
      <xdr:rowOff>38551</xdr:rowOff>
    </xdr:from>
    <xdr:ext cx="1126065" cy="609571"/>
    <xdr:pic>
      <xdr:nvPicPr>
        <xdr:cNvPr id="25" name="图片 29">
          <a:extLst>
            <a:ext uri="{FF2B5EF4-FFF2-40B4-BE49-F238E27FC236}">
              <a16:creationId xmlns:a16="http://schemas.microsoft.com/office/drawing/2014/main" id="{C12F6256-AB02-4579-A1E3-19B4AC783F33}"/>
            </a:ext>
          </a:extLst>
        </xdr:cNvPr>
        <xdr:cNvPicPr>
          <a:picLocks noChangeAspect="1"/>
        </xdr:cNvPicPr>
      </xdr:nvPicPr>
      <xdr:blipFill>
        <a:blip xmlns:r="http://schemas.openxmlformats.org/officeDocument/2006/relationships" r:embed="rId16"/>
        <a:stretch>
          <a:fillRect/>
        </a:stretch>
      </xdr:blipFill>
      <xdr:spPr>
        <a:xfrm>
          <a:off x="1264710" y="32633101"/>
          <a:ext cx="1126065" cy="609571"/>
        </a:xfrm>
        <a:prstGeom prst="rect">
          <a:avLst/>
        </a:prstGeom>
      </xdr:spPr>
    </xdr:pic>
    <xdr:clientData/>
  </xdr:oneCellAnchor>
  <xdr:twoCellAnchor editAs="oneCell">
    <xdr:from>
      <xdr:col>1</xdr:col>
      <xdr:colOff>94628</xdr:colOff>
      <xdr:row>33</xdr:row>
      <xdr:rowOff>206686</xdr:rowOff>
    </xdr:from>
    <xdr:to>
      <xdr:col>1</xdr:col>
      <xdr:colOff>1886039</xdr:colOff>
      <xdr:row>33</xdr:row>
      <xdr:rowOff>616324</xdr:rowOff>
    </xdr:to>
    <xdr:pic>
      <xdr:nvPicPr>
        <xdr:cNvPr id="26" name="Picture 25">
          <a:extLst>
            <a:ext uri="{FF2B5EF4-FFF2-40B4-BE49-F238E27FC236}">
              <a16:creationId xmlns:a16="http://schemas.microsoft.com/office/drawing/2014/main" id="{49066219-22E5-4606-B0A8-15017BDC9B4B}"/>
            </a:ext>
          </a:extLst>
        </xdr:cNvPr>
        <xdr:cNvPicPr>
          <a:picLocks noChangeAspect="1"/>
        </xdr:cNvPicPr>
      </xdr:nvPicPr>
      <xdr:blipFill rotWithShape="1">
        <a:blip xmlns:r="http://schemas.openxmlformats.org/officeDocument/2006/relationships" r:embed="rId17"/>
        <a:srcRect t="33167" b="14617"/>
        <a:stretch/>
      </xdr:blipFill>
      <xdr:spPr>
        <a:xfrm>
          <a:off x="1002304" y="25330274"/>
          <a:ext cx="1791411" cy="409638"/>
        </a:xfrm>
        <a:prstGeom prst="rect">
          <a:avLst/>
        </a:prstGeom>
      </xdr:spPr>
    </xdr:pic>
    <xdr:clientData/>
  </xdr:twoCellAnchor>
  <xdr:twoCellAnchor editAs="oneCell">
    <xdr:from>
      <xdr:col>1</xdr:col>
      <xdr:colOff>296334</xdr:colOff>
      <xdr:row>36</xdr:row>
      <xdr:rowOff>74084</xdr:rowOff>
    </xdr:from>
    <xdr:to>
      <xdr:col>1</xdr:col>
      <xdr:colOff>1594408</xdr:colOff>
      <xdr:row>37</xdr:row>
      <xdr:rowOff>18666</xdr:rowOff>
    </xdr:to>
    <xdr:pic>
      <xdr:nvPicPr>
        <xdr:cNvPr id="29" name="图片 90">
          <a:extLst>
            <a:ext uri="{FF2B5EF4-FFF2-40B4-BE49-F238E27FC236}">
              <a16:creationId xmlns:a16="http://schemas.microsoft.com/office/drawing/2014/main" id="{59DAB933-6A59-4B1B-A716-FACAC449A149}"/>
            </a:ext>
          </a:extLst>
        </xdr:cNvPr>
        <xdr:cNvPicPr>
          <a:picLocks noChangeAspect="1"/>
        </xdr:cNvPicPr>
      </xdr:nvPicPr>
      <xdr:blipFill>
        <a:blip xmlns:r="http://schemas.openxmlformats.org/officeDocument/2006/relationships" r:embed="rId18"/>
        <a:stretch>
          <a:fillRect/>
        </a:stretch>
      </xdr:blipFill>
      <xdr:spPr>
        <a:xfrm>
          <a:off x="1201209" y="37050134"/>
          <a:ext cx="1298074" cy="860425"/>
        </a:xfrm>
        <a:prstGeom prst="rect">
          <a:avLst/>
        </a:prstGeom>
        <a:noFill/>
        <a:ln w="9525">
          <a:noFill/>
        </a:ln>
      </xdr:spPr>
    </xdr:pic>
    <xdr:clientData/>
  </xdr:twoCellAnchor>
  <xdr:twoCellAnchor editAs="oneCell">
    <xdr:from>
      <xdr:col>1</xdr:col>
      <xdr:colOff>306917</xdr:colOff>
      <xdr:row>37</xdr:row>
      <xdr:rowOff>63500</xdr:rowOff>
    </xdr:from>
    <xdr:to>
      <xdr:col>1</xdr:col>
      <xdr:colOff>1636607</xdr:colOff>
      <xdr:row>38</xdr:row>
      <xdr:rowOff>14784</xdr:rowOff>
    </xdr:to>
    <xdr:pic>
      <xdr:nvPicPr>
        <xdr:cNvPr id="30" name="图片 1591">
          <a:extLst>
            <a:ext uri="{FF2B5EF4-FFF2-40B4-BE49-F238E27FC236}">
              <a16:creationId xmlns:a16="http://schemas.microsoft.com/office/drawing/2014/main" id="{12B7D440-E37F-404F-B972-2711D0CDC311}"/>
            </a:ext>
          </a:extLst>
        </xdr:cNvPr>
        <xdr:cNvPicPr>
          <a:picLocks noChangeAspect="1"/>
        </xdr:cNvPicPr>
      </xdr:nvPicPr>
      <xdr:blipFill>
        <a:blip xmlns:r="http://schemas.openxmlformats.org/officeDocument/2006/relationships" r:embed="rId19"/>
        <a:stretch>
          <a:fillRect/>
        </a:stretch>
      </xdr:blipFill>
      <xdr:spPr>
        <a:xfrm>
          <a:off x="1211792" y="38134925"/>
          <a:ext cx="1329690" cy="433917"/>
        </a:xfrm>
        <a:prstGeom prst="rect">
          <a:avLst/>
        </a:prstGeom>
      </xdr:spPr>
    </xdr:pic>
    <xdr:clientData/>
  </xdr:twoCellAnchor>
  <xdr:twoCellAnchor editAs="oneCell">
    <xdr:from>
      <xdr:col>1</xdr:col>
      <xdr:colOff>190500</xdr:colOff>
      <xdr:row>38</xdr:row>
      <xdr:rowOff>190500</xdr:rowOff>
    </xdr:from>
    <xdr:to>
      <xdr:col>1</xdr:col>
      <xdr:colOff>1905000</xdr:colOff>
      <xdr:row>39</xdr:row>
      <xdr:rowOff>109104</xdr:rowOff>
    </xdr:to>
    <xdr:pic>
      <xdr:nvPicPr>
        <xdr:cNvPr id="31" name="图片 125">
          <a:extLst>
            <a:ext uri="{FF2B5EF4-FFF2-40B4-BE49-F238E27FC236}">
              <a16:creationId xmlns:a16="http://schemas.microsoft.com/office/drawing/2014/main" id="{2042DF71-B4E1-4EA5-BB25-AB4D4A9BAE80}"/>
            </a:ext>
          </a:extLst>
        </xdr:cNvPr>
        <xdr:cNvPicPr>
          <a:picLocks noChangeAspect="1"/>
        </xdr:cNvPicPr>
      </xdr:nvPicPr>
      <xdr:blipFill>
        <a:blip xmlns:r="http://schemas.openxmlformats.org/officeDocument/2006/relationships" r:embed="rId20"/>
        <a:stretch>
          <a:fillRect/>
        </a:stretch>
      </xdr:blipFill>
      <xdr:spPr>
        <a:xfrm>
          <a:off x="1095375" y="38919150"/>
          <a:ext cx="1714500" cy="311150"/>
        </a:xfrm>
        <a:prstGeom prst="rect">
          <a:avLst/>
        </a:prstGeom>
      </xdr:spPr>
    </xdr:pic>
    <xdr:clientData/>
  </xdr:twoCellAnchor>
  <xdr:twoCellAnchor editAs="oneCell">
    <xdr:from>
      <xdr:col>1</xdr:col>
      <xdr:colOff>375228</xdr:colOff>
      <xdr:row>41</xdr:row>
      <xdr:rowOff>185845</xdr:rowOff>
    </xdr:from>
    <xdr:to>
      <xdr:col>1</xdr:col>
      <xdr:colOff>1569028</xdr:colOff>
      <xdr:row>41</xdr:row>
      <xdr:rowOff>814899</xdr:rowOff>
    </xdr:to>
    <xdr:pic>
      <xdr:nvPicPr>
        <xdr:cNvPr id="33" name="Picture 32">
          <a:extLst>
            <a:ext uri="{FF2B5EF4-FFF2-40B4-BE49-F238E27FC236}">
              <a16:creationId xmlns:a16="http://schemas.microsoft.com/office/drawing/2014/main" id="{D6CC717E-E403-4E2C-B34B-2AAD598C9B7F}"/>
            </a:ext>
          </a:extLst>
        </xdr:cNvPr>
        <xdr:cNvPicPr>
          <a:picLocks noChangeAspect="1"/>
        </xdr:cNvPicPr>
      </xdr:nvPicPr>
      <xdr:blipFill rotWithShape="1">
        <a:blip xmlns:r="http://schemas.openxmlformats.org/officeDocument/2006/relationships" r:embed="rId21"/>
        <a:srcRect r="24404"/>
        <a:stretch/>
      </xdr:blipFill>
      <xdr:spPr>
        <a:xfrm>
          <a:off x="1321955" y="36669481"/>
          <a:ext cx="1193800" cy="629054"/>
        </a:xfrm>
        <a:prstGeom prst="rect">
          <a:avLst/>
        </a:prstGeom>
      </xdr:spPr>
    </xdr:pic>
    <xdr:clientData/>
  </xdr:twoCellAnchor>
  <xdr:twoCellAnchor editAs="oneCell">
    <xdr:from>
      <xdr:col>1</xdr:col>
      <xdr:colOff>455083</xdr:colOff>
      <xdr:row>42</xdr:row>
      <xdr:rowOff>105833</xdr:rowOff>
    </xdr:from>
    <xdr:to>
      <xdr:col>1</xdr:col>
      <xdr:colOff>1650709</xdr:colOff>
      <xdr:row>42</xdr:row>
      <xdr:rowOff>433916</xdr:rowOff>
    </xdr:to>
    <xdr:pic>
      <xdr:nvPicPr>
        <xdr:cNvPr id="34" name="图片 1617">
          <a:extLst>
            <a:ext uri="{FF2B5EF4-FFF2-40B4-BE49-F238E27FC236}">
              <a16:creationId xmlns:a16="http://schemas.microsoft.com/office/drawing/2014/main" id="{FC226167-8D84-4B06-ACBE-13ABC7F15103}"/>
            </a:ext>
          </a:extLst>
        </xdr:cNvPr>
        <xdr:cNvPicPr>
          <a:picLocks noChangeAspect="1"/>
        </xdr:cNvPicPr>
      </xdr:nvPicPr>
      <xdr:blipFill>
        <a:blip xmlns:r="http://schemas.openxmlformats.org/officeDocument/2006/relationships" r:embed="rId22" cstate="print"/>
        <a:stretch>
          <a:fillRect/>
        </a:stretch>
      </xdr:blipFill>
      <xdr:spPr>
        <a:xfrm>
          <a:off x="1359958" y="41463383"/>
          <a:ext cx="1195626" cy="394758"/>
        </a:xfrm>
        <a:prstGeom prst="rect">
          <a:avLst/>
        </a:prstGeom>
      </xdr:spPr>
    </xdr:pic>
    <xdr:clientData/>
  </xdr:twoCellAnchor>
  <xdr:twoCellAnchor editAs="oneCell">
    <xdr:from>
      <xdr:col>1</xdr:col>
      <xdr:colOff>76200</xdr:colOff>
      <xdr:row>44</xdr:row>
      <xdr:rowOff>76200</xdr:rowOff>
    </xdr:from>
    <xdr:to>
      <xdr:col>1</xdr:col>
      <xdr:colOff>1878205</xdr:colOff>
      <xdr:row>45</xdr:row>
      <xdr:rowOff>15972</xdr:rowOff>
    </xdr:to>
    <xdr:pic>
      <xdr:nvPicPr>
        <xdr:cNvPr id="35" name="Picture 34">
          <a:extLst>
            <a:ext uri="{FF2B5EF4-FFF2-40B4-BE49-F238E27FC236}">
              <a16:creationId xmlns:a16="http://schemas.microsoft.com/office/drawing/2014/main" id="{F640FA57-D7A6-407F-90F0-0E1AC0B0396A}"/>
            </a:ext>
          </a:extLst>
        </xdr:cNvPr>
        <xdr:cNvPicPr>
          <a:picLocks noChangeAspect="1"/>
        </xdr:cNvPicPr>
      </xdr:nvPicPr>
      <xdr:blipFill>
        <a:blip xmlns:r="http://schemas.openxmlformats.org/officeDocument/2006/relationships" r:embed="rId23"/>
        <a:stretch>
          <a:fillRect/>
        </a:stretch>
      </xdr:blipFill>
      <xdr:spPr>
        <a:xfrm>
          <a:off x="981075" y="42310050"/>
          <a:ext cx="1802005" cy="672042"/>
        </a:xfrm>
        <a:prstGeom prst="rect">
          <a:avLst/>
        </a:prstGeom>
      </xdr:spPr>
    </xdr:pic>
    <xdr:clientData/>
  </xdr:twoCellAnchor>
  <xdr:twoCellAnchor editAs="oneCell">
    <xdr:from>
      <xdr:col>1</xdr:col>
      <xdr:colOff>84667</xdr:colOff>
      <xdr:row>45</xdr:row>
      <xdr:rowOff>74083</xdr:rowOff>
    </xdr:from>
    <xdr:to>
      <xdr:col>1</xdr:col>
      <xdr:colOff>1904076</xdr:colOff>
      <xdr:row>45</xdr:row>
      <xdr:rowOff>495300</xdr:rowOff>
    </xdr:to>
    <xdr:pic>
      <xdr:nvPicPr>
        <xdr:cNvPr id="36" name="图片 1383">
          <a:extLst>
            <a:ext uri="{FF2B5EF4-FFF2-40B4-BE49-F238E27FC236}">
              <a16:creationId xmlns:a16="http://schemas.microsoft.com/office/drawing/2014/main" id="{52D566D5-E0AD-4071-996E-9C0E60F75D94}"/>
            </a:ext>
          </a:extLst>
        </xdr:cNvPr>
        <xdr:cNvPicPr>
          <a:picLocks noChangeAspect="1"/>
        </xdr:cNvPicPr>
      </xdr:nvPicPr>
      <xdr:blipFill>
        <a:blip xmlns:r="http://schemas.openxmlformats.org/officeDocument/2006/relationships" r:embed="rId24"/>
        <a:stretch>
          <a:fillRect/>
        </a:stretch>
      </xdr:blipFill>
      <xdr:spPr>
        <a:xfrm>
          <a:off x="989542" y="43184233"/>
          <a:ext cx="1819409" cy="421217"/>
        </a:xfrm>
        <a:prstGeom prst="rect">
          <a:avLst/>
        </a:prstGeom>
      </xdr:spPr>
    </xdr:pic>
    <xdr:clientData/>
  </xdr:twoCellAnchor>
  <xdr:twoCellAnchor editAs="oneCell">
    <xdr:from>
      <xdr:col>1</xdr:col>
      <xdr:colOff>117475</xdr:colOff>
      <xdr:row>46</xdr:row>
      <xdr:rowOff>133349</xdr:rowOff>
    </xdr:from>
    <xdr:to>
      <xdr:col>1</xdr:col>
      <xdr:colOff>1798920</xdr:colOff>
      <xdr:row>47</xdr:row>
      <xdr:rowOff>16898</xdr:rowOff>
    </xdr:to>
    <xdr:pic>
      <xdr:nvPicPr>
        <xdr:cNvPr id="37" name="Picture 36">
          <a:extLst>
            <a:ext uri="{FF2B5EF4-FFF2-40B4-BE49-F238E27FC236}">
              <a16:creationId xmlns:a16="http://schemas.microsoft.com/office/drawing/2014/main" id="{F666491F-DE5F-4013-8099-D2698770A367}"/>
            </a:ext>
          </a:extLst>
        </xdr:cNvPr>
        <xdr:cNvPicPr>
          <a:picLocks noChangeAspect="1"/>
        </xdr:cNvPicPr>
      </xdr:nvPicPr>
      <xdr:blipFill rotWithShape="1">
        <a:blip xmlns:r="http://schemas.openxmlformats.org/officeDocument/2006/relationships" r:embed="rId25"/>
        <a:srcRect t="30746" b="9522"/>
        <a:stretch/>
      </xdr:blipFill>
      <xdr:spPr>
        <a:xfrm>
          <a:off x="1022350" y="43900724"/>
          <a:ext cx="1681445" cy="623358"/>
        </a:xfrm>
        <a:prstGeom prst="rect">
          <a:avLst/>
        </a:prstGeom>
      </xdr:spPr>
    </xdr:pic>
    <xdr:clientData/>
  </xdr:twoCellAnchor>
  <xdr:twoCellAnchor editAs="oneCell">
    <xdr:from>
      <xdr:col>1</xdr:col>
      <xdr:colOff>148166</xdr:colOff>
      <xdr:row>49</xdr:row>
      <xdr:rowOff>95249</xdr:rowOff>
    </xdr:from>
    <xdr:to>
      <xdr:col>1</xdr:col>
      <xdr:colOff>1901945</xdr:colOff>
      <xdr:row>50</xdr:row>
      <xdr:rowOff>21839</xdr:rowOff>
    </xdr:to>
    <xdr:pic>
      <xdr:nvPicPr>
        <xdr:cNvPr id="39" name="图片 133">
          <a:extLst>
            <a:ext uri="{FF2B5EF4-FFF2-40B4-BE49-F238E27FC236}">
              <a16:creationId xmlns:a16="http://schemas.microsoft.com/office/drawing/2014/main" id="{5C470A81-2B3E-4C80-9473-47CD2A7379B0}"/>
            </a:ext>
          </a:extLst>
        </xdr:cNvPr>
        <xdr:cNvPicPr>
          <a:picLocks noChangeAspect="1"/>
        </xdr:cNvPicPr>
      </xdr:nvPicPr>
      <xdr:blipFill>
        <a:blip xmlns:r="http://schemas.openxmlformats.org/officeDocument/2006/relationships" r:embed="rId26"/>
        <a:stretch>
          <a:fillRect/>
        </a:stretch>
      </xdr:blipFill>
      <xdr:spPr>
        <a:xfrm>
          <a:off x="1053041" y="48901349"/>
          <a:ext cx="1753779" cy="626533"/>
        </a:xfrm>
        <a:prstGeom prst="rect">
          <a:avLst/>
        </a:prstGeom>
        <a:noFill/>
        <a:ln w="9525">
          <a:noFill/>
        </a:ln>
      </xdr:spPr>
    </xdr:pic>
    <xdr:clientData/>
  </xdr:twoCellAnchor>
  <xdr:twoCellAnchor editAs="oneCell">
    <xdr:from>
      <xdr:col>1</xdr:col>
      <xdr:colOff>317500</xdr:colOff>
      <xdr:row>50</xdr:row>
      <xdr:rowOff>179917</xdr:rowOff>
    </xdr:from>
    <xdr:to>
      <xdr:col>1</xdr:col>
      <xdr:colOff>1631242</xdr:colOff>
      <xdr:row>51</xdr:row>
      <xdr:rowOff>16900</xdr:rowOff>
    </xdr:to>
    <xdr:pic>
      <xdr:nvPicPr>
        <xdr:cNvPr id="41" name="图片 1590">
          <a:extLst>
            <a:ext uri="{FF2B5EF4-FFF2-40B4-BE49-F238E27FC236}">
              <a16:creationId xmlns:a16="http://schemas.microsoft.com/office/drawing/2014/main" id="{D79552C3-6365-4133-B258-F511FE7A7509}"/>
            </a:ext>
          </a:extLst>
        </xdr:cNvPr>
        <xdr:cNvPicPr>
          <a:picLocks noChangeAspect="1"/>
        </xdr:cNvPicPr>
      </xdr:nvPicPr>
      <xdr:blipFill>
        <a:blip xmlns:r="http://schemas.openxmlformats.org/officeDocument/2006/relationships" r:embed="rId27"/>
        <a:stretch>
          <a:fillRect/>
        </a:stretch>
      </xdr:blipFill>
      <xdr:spPr>
        <a:xfrm>
          <a:off x="1222375" y="49862317"/>
          <a:ext cx="1313742" cy="319616"/>
        </a:xfrm>
        <a:prstGeom prst="rect">
          <a:avLst/>
        </a:prstGeom>
      </xdr:spPr>
    </xdr:pic>
    <xdr:clientData/>
  </xdr:twoCellAnchor>
  <xdr:twoCellAnchor editAs="oneCell">
    <xdr:from>
      <xdr:col>1</xdr:col>
      <xdr:colOff>169333</xdr:colOff>
      <xdr:row>52</xdr:row>
      <xdr:rowOff>95250</xdr:rowOff>
    </xdr:from>
    <xdr:to>
      <xdr:col>1</xdr:col>
      <xdr:colOff>1897167</xdr:colOff>
      <xdr:row>53</xdr:row>
      <xdr:rowOff>20782</xdr:rowOff>
    </xdr:to>
    <xdr:pic>
      <xdr:nvPicPr>
        <xdr:cNvPr id="42" name="Picture 41">
          <a:extLst>
            <a:ext uri="{FF2B5EF4-FFF2-40B4-BE49-F238E27FC236}">
              <a16:creationId xmlns:a16="http://schemas.microsoft.com/office/drawing/2014/main" id="{9CC57C91-4002-4183-B6BE-DC02DFF746DA}"/>
            </a:ext>
          </a:extLst>
        </xdr:cNvPr>
        <xdr:cNvPicPr>
          <a:picLocks noChangeAspect="1" noChangeArrowheads="1"/>
        </xdr:cNvPicPr>
      </xdr:nvPicPr>
      <xdr:blipFill>
        <a:blip xmlns:r="http://schemas.openxmlformats.org/officeDocument/2006/relationships" r:embed="rId12" cstate="print"/>
        <a:srcRect/>
        <a:stretch>
          <a:fillRect/>
        </a:stretch>
      </xdr:blipFill>
      <xdr:spPr bwMode="auto">
        <a:xfrm>
          <a:off x="1074208" y="50653950"/>
          <a:ext cx="1727834" cy="844550"/>
        </a:xfrm>
        <a:prstGeom prst="rect">
          <a:avLst/>
        </a:prstGeom>
        <a:noFill/>
        <a:ln w="9525">
          <a:noFill/>
          <a:miter lim="800000"/>
          <a:headEnd/>
          <a:tailEnd/>
        </a:ln>
        <a:effectLst/>
      </xdr:spPr>
    </xdr:pic>
    <xdr:clientData/>
  </xdr:twoCellAnchor>
  <xdr:twoCellAnchor editAs="oneCell">
    <xdr:from>
      <xdr:col>1</xdr:col>
      <xdr:colOff>433917</xdr:colOff>
      <xdr:row>53</xdr:row>
      <xdr:rowOff>201084</xdr:rowOff>
    </xdr:from>
    <xdr:to>
      <xdr:col>1</xdr:col>
      <xdr:colOff>1702166</xdr:colOff>
      <xdr:row>53</xdr:row>
      <xdr:rowOff>502709</xdr:rowOff>
    </xdr:to>
    <xdr:pic>
      <xdr:nvPicPr>
        <xdr:cNvPr id="43" name="图片 1363">
          <a:extLst>
            <a:ext uri="{FF2B5EF4-FFF2-40B4-BE49-F238E27FC236}">
              <a16:creationId xmlns:a16="http://schemas.microsoft.com/office/drawing/2014/main" id="{618D985D-0BA8-42E3-80AC-F5502923718A}"/>
            </a:ext>
          </a:extLst>
        </xdr:cNvPr>
        <xdr:cNvPicPr>
          <a:picLocks noChangeAspect="1"/>
        </xdr:cNvPicPr>
      </xdr:nvPicPr>
      <xdr:blipFill>
        <a:blip xmlns:r="http://schemas.openxmlformats.org/officeDocument/2006/relationships" r:embed="rId28"/>
        <a:stretch>
          <a:fillRect/>
        </a:stretch>
      </xdr:blipFill>
      <xdr:spPr>
        <a:xfrm>
          <a:off x="1338792" y="51855159"/>
          <a:ext cx="1268249" cy="301625"/>
        </a:xfrm>
        <a:prstGeom prst="rect">
          <a:avLst/>
        </a:prstGeom>
      </xdr:spPr>
    </xdr:pic>
    <xdr:clientData/>
  </xdr:twoCellAnchor>
  <xdr:twoCellAnchor editAs="oneCell">
    <xdr:from>
      <xdr:col>1</xdr:col>
      <xdr:colOff>193675</xdr:colOff>
      <xdr:row>57</xdr:row>
      <xdr:rowOff>134520</xdr:rowOff>
    </xdr:from>
    <xdr:to>
      <xdr:col>1</xdr:col>
      <xdr:colOff>1838325</xdr:colOff>
      <xdr:row>58</xdr:row>
      <xdr:rowOff>17817</xdr:rowOff>
    </xdr:to>
    <xdr:pic>
      <xdr:nvPicPr>
        <xdr:cNvPr id="46" name="Picture 45">
          <a:extLst>
            <a:ext uri="{FF2B5EF4-FFF2-40B4-BE49-F238E27FC236}">
              <a16:creationId xmlns:a16="http://schemas.microsoft.com/office/drawing/2014/main" id="{1E39FB78-6F42-474B-BA7A-0D6EF73BD842}"/>
            </a:ext>
          </a:extLst>
        </xdr:cNvPr>
        <xdr:cNvPicPr>
          <a:picLocks noChangeAspect="1"/>
        </xdr:cNvPicPr>
      </xdr:nvPicPr>
      <xdr:blipFill>
        <a:blip xmlns:r="http://schemas.openxmlformats.org/officeDocument/2006/relationships" r:embed="rId29" cstate="print">
          <a:extLst>
            <a:ext uri="{28A0092B-C50C-407E-A947-70E740481C1C}">
              <a14:useLocalDpi xmlns:a14="http://schemas.microsoft.com/office/drawing/2010/main" val="0"/>
            </a:ext>
          </a:extLst>
        </a:blip>
        <a:stretch>
          <a:fillRect/>
        </a:stretch>
      </xdr:blipFill>
      <xdr:spPr>
        <a:xfrm>
          <a:off x="1098550" y="58141770"/>
          <a:ext cx="1644650" cy="884866"/>
        </a:xfrm>
        <a:prstGeom prst="rect">
          <a:avLst/>
        </a:prstGeom>
      </xdr:spPr>
    </xdr:pic>
    <xdr:clientData/>
  </xdr:twoCellAnchor>
  <xdr:twoCellAnchor editAs="oneCell">
    <xdr:from>
      <xdr:col>1</xdr:col>
      <xdr:colOff>84668</xdr:colOff>
      <xdr:row>58</xdr:row>
      <xdr:rowOff>95250</xdr:rowOff>
    </xdr:from>
    <xdr:to>
      <xdr:col>1</xdr:col>
      <xdr:colOff>1901827</xdr:colOff>
      <xdr:row>59</xdr:row>
      <xdr:rowOff>28719</xdr:rowOff>
    </xdr:to>
    <xdr:pic>
      <xdr:nvPicPr>
        <xdr:cNvPr id="47" name="Picture 46">
          <a:extLst>
            <a:ext uri="{FF2B5EF4-FFF2-40B4-BE49-F238E27FC236}">
              <a16:creationId xmlns:a16="http://schemas.microsoft.com/office/drawing/2014/main" id="{D25030FA-92CC-4742-8625-8474D9701D27}"/>
            </a:ext>
          </a:extLst>
        </xdr:cNvPr>
        <xdr:cNvPicPr>
          <a:picLocks noChangeAspect="1"/>
        </xdr:cNvPicPr>
      </xdr:nvPicPr>
      <xdr:blipFill>
        <a:blip xmlns:r="http://schemas.openxmlformats.org/officeDocument/2006/relationships" r:embed="rId30" cstate="print">
          <a:extLst>
            <a:ext uri="{28A0092B-C50C-407E-A947-70E740481C1C}">
              <a14:useLocalDpi xmlns:a14="http://schemas.microsoft.com/office/drawing/2010/main" val="0"/>
            </a:ext>
          </a:extLst>
        </a:blip>
        <a:stretch>
          <a:fillRect/>
        </a:stretch>
      </xdr:blipFill>
      <xdr:spPr>
        <a:xfrm>
          <a:off x="989543" y="59197875"/>
          <a:ext cx="1817159" cy="1060661"/>
        </a:xfrm>
        <a:prstGeom prst="rect">
          <a:avLst/>
        </a:prstGeom>
      </xdr:spPr>
    </xdr:pic>
    <xdr:clientData/>
  </xdr:twoCellAnchor>
  <xdr:twoCellAnchor editAs="oneCell">
    <xdr:from>
      <xdr:col>1</xdr:col>
      <xdr:colOff>212726</xdr:colOff>
      <xdr:row>59</xdr:row>
      <xdr:rowOff>112954</xdr:rowOff>
    </xdr:from>
    <xdr:to>
      <xdr:col>1</xdr:col>
      <xdr:colOff>1934635</xdr:colOff>
      <xdr:row>60</xdr:row>
      <xdr:rowOff>54571</xdr:rowOff>
    </xdr:to>
    <xdr:pic>
      <xdr:nvPicPr>
        <xdr:cNvPr id="48" name="Picture 47">
          <a:extLst>
            <a:ext uri="{FF2B5EF4-FFF2-40B4-BE49-F238E27FC236}">
              <a16:creationId xmlns:a16="http://schemas.microsoft.com/office/drawing/2014/main" id="{426F0A8E-BA6E-4CB8-85AC-26801355F1E9}"/>
            </a:ext>
          </a:extLst>
        </xdr:cNvPr>
        <xdr:cNvPicPr>
          <a:picLocks noChangeAspect="1"/>
        </xdr:cNvPicPr>
      </xdr:nvPicPr>
      <xdr:blipFill>
        <a:blip xmlns:r="http://schemas.openxmlformats.org/officeDocument/2006/relationships" r:embed="rId31" cstate="print">
          <a:extLst>
            <a:ext uri="{28A0092B-C50C-407E-A947-70E740481C1C}">
              <a14:useLocalDpi xmlns:a14="http://schemas.microsoft.com/office/drawing/2010/main" val="0"/>
            </a:ext>
          </a:extLst>
        </a:blip>
        <a:stretch>
          <a:fillRect/>
        </a:stretch>
      </xdr:blipFill>
      <xdr:spPr>
        <a:xfrm>
          <a:off x="1159453" y="50289499"/>
          <a:ext cx="1807634" cy="530436"/>
        </a:xfrm>
        <a:prstGeom prst="rect">
          <a:avLst/>
        </a:prstGeom>
      </xdr:spPr>
    </xdr:pic>
    <xdr:clientData/>
  </xdr:twoCellAnchor>
  <xdr:twoCellAnchor editAs="oneCell">
    <xdr:from>
      <xdr:col>1</xdr:col>
      <xdr:colOff>152401</xdr:colOff>
      <xdr:row>60</xdr:row>
      <xdr:rowOff>132225</xdr:rowOff>
    </xdr:from>
    <xdr:to>
      <xdr:col>1</xdr:col>
      <xdr:colOff>1714500</xdr:colOff>
      <xdr:row>61</xdr:row>
      <xdr:rowOff>24535</xdr:rowOff>
    </xdr:to>
    <xdr:pic>
      <xdr:nvPicPr>
        <xdr:cNvPr id="49" name="Picture 48">
          <a:extLst>
            <a:ext uri="{FF2B5EF4-FFF2-40B4-BE49-F238E27FC236}">
              <a16:creationId xmlns:a16="http://schemas.microsoft.com/office/drawing/2014/main" id="{FEAB2359-2F0D-4D0C-A3FF-5AE501A56375}"/>
            </a:ext>
          </a:extLst>
        </xdr:cNvPr>
        <xdr:cNvPicPr>
          <a:picLocks noChangeAspect="1"/>
        </xdr:cNvPicPr>
      </xdr:nvPicPr>
      <xdr:blipFill>
        <a:blip xmlns:r="http://schemas.openxmlformats.org/officeDocument/2006/relationships" r:embed="rId32" cstate="print">
          <a:extLst>
            <a:ext uri="{28A0092B-C50C-407E-A947-70E740481C1C}">
              <a14:useLocalDpi xmlns:a14="http://schemas.microsoft.com/office/drawing/2010/main" val="0"/>
            </a:ext>
          </a:extLst>
        </a:blip>
        <a:stretch>
          <a:fillRect/>
        </a:stretch>
      </xdr:blipFill>
      <xdr:spPr>
        <a:xfrm>
          <a:off x="1057276" y="61644675"/>
          <a:ext cx="1562099" cy="1064751"/>
        </a:xfrm>
        <a:prstGeom prst="rect">
          <a:avLst/>
        </a:prstGeom>
      </xdr:spPr>
    </xdr:pic>
    <xdr:clientData/>
  </xdr:twoCellAnchor>
  <xdr:twoCellAnchor editAs="oneCell">
    <xdr:from>
      <xdr:col>1</xdr:col>
      <xdr:colOff>11642</xdr:colOff>
      <xdr:row>62</xdr:row>
      <xdr:rowOff>208235</xdr:rowOff>
    </xdr:from>
    <xdr:to>
      <xdr:col>1</xdr:col>
      <xdr:colOff>1895475</xdr:colOff>
      <xdr:row>62</xdr:row>
      <xdr:rowOff>420790</xdr:rowOff>
    </xdr:to>
    <xdr:pic>
      <xdr:nvPicPr>
        <xdr:cNvPr id="51" name="图片 1383">
          <a:extLst>
            <a:ext uri="{FF2B5EF4-FFF2-40B4-BE49-F238E27FC236}">
              <a16:creationId xmlns:a16="http://schemas.microsoft.com/office/drawing/2014/main" id="{3D4DF17C-A395-4E97-96E8-A71B97D28DDA}"/>
            </a:ext>
          </a:extLst>
        </xdr:cNvPr>
        <xdr:cNvPicPr>
          <a:picLocks noChangeAspect="1"/>
        </xdr:cNvPicPr>
      </xdr:nvPicPr>
      <xdr:blipFill>
        <a:blip xmlns:r="http://schemas.openxmlformats.org/officeDocument/2006/relationships" r:embed="rId24"/>
        <a:stretch>
          <a:fillRect/>
        </a:stretch>
      </xdr:blipFill>
      <xdr:spPr>
        <a:xfrm>
          <a:off x="916517" y="65444960"/>
          <a:ext cx="1883833" cy="212555"/>
        </a:xfrm>
        <a:prstGeom prst="rect">
          <a:avLst/>
        </a:prstGeom>
      </xdr:spPr>
    </xdr:pic>
    <xdr:clientData/>
  </xdr:twoCellAnchor>
  <xdr:oneCellAnchor>
    <xdr:from>
      <xdr:col>1</xdr:col>
      <xdr:colOff>63065</xdr:colOff>
      <xdr:row>68</xdr:row>
      <xdr:rowOff>197223</xdr:rowOff>
    </xdr:from>
    <xdr:ext cx="1746942" cy="1113313"/>
    <xdr:pic>
      <xdr:nvPicPr>
        <xdr:cNvPr id="55" name="Picture 54">
          <a:extLst>
            <a:ext uri="{FF2B5EF4-FFF2-40B4-BE49-F238E27FC236}">
              <a16:creationId xmlns:a16="http://schemas.microsoft.com/office/drawing/2014/main" id="{BC28B9B6-5EA0-4C60-92DF-FD9B56A5D47F}"/>
            </a:ext>
          </a:extLst>
        </xdr:cNvPr>
        <xdr:cNvPicPr>
          <a:picLocks noChangeAspect="1"/>
        </xdr:cNvPicPr>
      </xdr:nvPicPr>
      <xdr:blipFill>
        <a:blip xmlns:r="http://schemas.openxmlformats.org/officeDocument/2006/relationships" r:embed="rId13"/>
        <a:stretch>
          <a:fillRect/>
        </a:stretch>
      </xdr:blipFill>
      <xdr:spPr>
        <a:xfrm>
          <a:off x="970741" y="54467311"/>
          <a:ext cx="1746942" cy="1113313"/>
        </a:xfrm>
        <a:prstGeom prst="rect">
          <a:avLst/>
        </a:prstGeom>
      </xdr:spPr>
    </xdr:pic>
    <xdr:clientData/>
  </xdr:oneCellAnchor>
  <xdr:twoCellAnchor editAs="oneCell">
    <xdr:from>
      <xdr:col>1</xdr:col>
      <xdr:colOff>201083</xdr:colOff>
      <xdr:row>70</xdr:row>
      <xdr:rowOff>21167</xdr:rowOff>
    </xdr:from>
    <xdr:to>
      <xdr:col>1</xdr:col>
      <xdr:colOff>1726343</xdr:colOff>
      <xdr:row>71</xdr:row>
      <xdr:rowOff>23403</xdr:rowOff>
    </xdr:to>
    <xdr:pic>
      <xdr:nvPicPr>
        <xdr:cNvPr id="57" name="图片 1368">
          <a:extLst>
            <a:ext uri="{FF2B5EF4-FFF2-40B4-BE49-F238E27FC236}">
              <a16:creationId xmlns:a16="http://schemas.microsoft.com/office/drawing/2014/main" id="{573F45C2-74DE-4112-AE47-0F0C20CFBB82}"/>
            </a:ext>
          </a:extLst>
        </xdr:cNvPr>
        <xdr:cNvPicPr>
          <a:picLocks noChangeAspect="1"/>
        </xdr:cNvPicPr>
      </xdr:nvPicPr>
      <xdr:blipFill>
        <a:blip xmlns:r="http://schemas.openxmlformats.org/officeDocument/2006/relationships" r:embed="rId33"/>
        <a:stretch>
          <a:fillRect/>
        </a:stretch>
      </xdr:blipFill>
      <xdr:spPr>
        <a:xfrm>
          <a:off x="1105958" y="78183317"/>
          <a:ext cx="1525260" cy="697442"/>
        </a:xfrm>
        <a:prstGeom prst="rect">
          <a:avLst/>
        </a:prstGeom>
      </xdr:spPr>
    </xdr:pic>
    <xdr:clientData/>
  </xdr:twoCellAnchor>
  <xdr:twoCellAnchor editAs="oneCell">
    <xdr:from>
      <xdr:col>1</xdr:col>
      <xdr:colOff>211418</xdr:colOff>
      <xdr:row>74</xdr:row>
      <xdr:rowOff>41524</xdr:rowOff>
    </xdr:from>
    <xdr:to>
      <xdr:col>1</xdr:col>
      <xdr:colOff>1736678</xdr:colOff>
      <xdr:row>74</xdr:row>
      <xdr:rowOff>611966</xdr:rowOff>
    </xdr:to>
    <xdr:pic>
      <xdr:nvPicPr>
        <xdr:cNvPr id="58" name="图片 1368">
          <a:extLst>
            <a:ext uri="{FF2B5EF4-FFF2-40B4-BE49-F238E27FC236}">
              <a16:creationId xmlns:a16="http://schemas.microsoft.com/office/drawing/2014/main" id="{8FC3C257-D278-4AB6-B614-A7FFE072416F}"/>
            </a:ext>
          </a:extLst>
        </xdr:cNvPr>
        <xdr:cNvPicPr>
          <a:picLocks noChangeAspect="1"/>
        </xdr:cNvPicPr>
      </xdr:nvPicPr>
      <xdr:blipFill>
        <a:blip xmlns:r="http://schemas.openxmlformats.org/officeDocument/2006/relationships" r:embed="rId33"/>
        <a:stretch>
          <a:fillRect/>
        </a:stretch>
      </xdr:blipFill>
      <xdr:spPr>
        <a:xfrm>
          <a:off x="1119094" y="61483377"/>
          <a:ext cx="1525260" cy="583142"/>
        </a:xfrm>
        <a:prstGeom prst="rect">
          <a:avLst/>
        </a:prstGeom>
      </xdr:spPr>
    </xdr:pic>
    <xdr:clientData/>
  </xdr:twoCellAnchor>
  <xdr:oneCellAnchor>
    <xdr:from>
      <xdr:col>1</xdr:col>
      <xdr:colOff>98800</xdr:colOff>
      <xdr:row>72</xdr:row>
      <xdr:rowOff>266140</xdr:rowOff>
    </xdr:from>
    <xdr:ext cx="1762570" cy="1123273"/>
    <xdr:pic>
      <xdr:nvPicPr>
        <xdr:cNvPr id="60" name="Picture 59">
          <a:extLst>
            <a:ext uri="{FF2B5EF4-FFF2-40B4-BE49-F238E27FC236}">
              <a16:creationId xmlns:a16="http://schemas.microsoft.com/office/drawing/2014/main" id="{3F5673BE-2BED-4740-B375-3E4406D44864}"/>
            </a:ext>
          </a:extLst>
        </xdr:cNvPr>
        <xdr:cNvPicPr>
          <a:picLocks noChangeAspect="1"/>
        </xdr:cNvPicPr>
      </xdr:nvPicPr>
      <xdr:blipFill>
        <a:blip xmlns:r="http://schemas.openxmlformats.org/officeDocument/2006/relationships" r:embed="rId13"/>
        <a:stretch>
          <a:fillRect/>
        </a:stretch>
      </xdr:blipFill>
      <xdr:spPr>
        <a:xfrm>
          <a:off x="1006476" y="58861699"/>
          <a:ext cx="1762570" cy="1123273"/>
        </a:xfrm>
        <a:prstGeom prst="rect">
          <a:avLst/>
        </a:prstGeom>
      </xdr:spPr>
    </xdr:pic>
    <xdr:clientData/>
  </xdr:oneCellAnchor>
  <xdr:twoCellAnchor editAs="oneCell">
    <xdr:from>
      <xdr:col>1</xdr:col>
      <xdr:colOff>14754</xdr:colOff>
      <xdr:row>76</xdr:row>
      <xdr:rowOff>293968</xdr:rowOff>
    </xdr:from>
    <xdr:to>
      <xdr:col>1</xdr:col>
      <xdr:colOff>1893742</xdr:colOff>
      <xdr:row>76</xdr:row>
      <xdr:rowOff>1135530</xdr:rowOff>
    </xdr:to>
    <xdr:pic>
      <xdr:nvPicPr>
        <xdr:cNvPr id="61" name="Picture 60">
          <a:extLst>
            <a:ext uri="{FF2B5EF4-FFF2-40B4-BE49-F238E27FC236}">
              <a16:creationId xmlns:a16="http://schemas.microsoft.com/office/drawing/2014/main" id="{0328CB03-4532-4E78-A526-EF1BD4A5F4D5}"/>
            </a:ext>
          </a:extLst>
        </xdr:cNvPr>
        <xdr:cNvPicPr>
          <a:picLocks noChangeAspect="1"/>
        </xdr:cNvPicPr>
      </xdr:nvPicPr>
      <xdr:blipFill rotWithShape="1">
        <a:blip xmlns:r="http://schemas.openxmlformats.org/officeDocument/2006/relationships" r:embed="rId34" cstate="print">
          <a:extLst>
            <a:ext uri="{28A0092B-C50C-407E-A947-70E740481C1C}">
              <a14:useLocalDpi xmlns:a14="http://schemas.microsoft.com/office/drawing/2010/main" val="0"/>
            </a:ext>
          </a:extLst>
        </a:blip>
        <a:srcRect l="57018" t="30911" b="13393"/>
        <a:stretch/>
      </xdr:blipFill>
      <xdr:spPr>
        <a:xfrm>
          <a:off x="919629" y="85247443"/>
          <a:ext cx="1878988" cy="841562"/>
        </a:xfrm>
        <a:prstGeom prst="rect">
          <a:avLst/>
        </a:prstGeom>
      </xdr:spPr>
    </xdr:pic>
    <xdr:clientData/>
  </xdr:twoCellAnchor>
  <xdr:oneCellAnchor>
    <xdr:from>
      <xdr:col>1</xdr:col>
      <xdr:colOff>298825</xdr:colOff>
      <xdr:row>77</xdr:row>
      <xdr:rowOff>59159</xdr:rowOff>
    </xdr:from>
    <xdr:ext cx="1263276" cy="929635"/>
    <xdr:pic>
      <xdr:nvPicPr>
        <xdr:cNvPr id="62" name="图片 1533">
          <a:extLst>
            <a:ext uri="{FF2B5EF4-FFF2-40B4-BE49-F238E27FC236}">
              <a16:creationId xmlns:a16="http://schemas.microsoft.com/office/drawing/2014/main" id="{FDF84D2E-5C06-4C8E-8390-3FCAF30A3FD9}"/>
            </a:ext>
          </a:extLst>
        </xdr:cNvPr>
        <xdr:cNvPicPr>
          <a:picLocks noChangeAspect="1"/>
        </xdr:cNvPicPr>
      </xdr:nvPicPr>
      <xdr:blipFill>
        <a:blip xmlns:r="http://schemas.openxmlformats.org/officeDocument/2006/relationships" r:embed="rId35" cstate="print"/>
        <a:stretch>
          <a:fillRect/>
        </a:stretch>
      </xdr:blipFill>
      <xdr:spPr>
        <a:xfrm>
          <a:off x="1203700" y="85888934"/>
          <a:ext cx="1263276" cy="929635"/>
        </a:xfrm>
        <a:prstGeom prst="rect">
          <a:avLst/>
        </a:prstGeom>
      </xdr:spPr>
    </xdr:pic>
    <xdr:clientData/>
  </xdr:oneCellAnchor>
  <xdr:twoCellAnchor editAs="oneCell">
    <xdr:from>
      <xdr:col>1</xdr:col>
      <xdr:colOff>208616</xdr:colOff>
      <xdr:row>78</xdr:row>
      <xdr:rowOff>73212</xdr:rowOff>
    </xdr:from>
    <xdr:to>
      <xdr:col>1</xdr:col>
      <xdr:colOff>1748378</xdr:colOff>
      <xdr:row>78</xdr:row>
      <xdr:rowOff>862853</xdr:rowOff>
    </xdr:to>
    <xdr:pic>
      <xdr:nvPicPr>
        <xdr:cNvPr id="63" name="图片 1625">
          <a:extLst>
            <a:ext uri="{FF2B5EF4-FFF2-40B4-BE49-F238E27FC236}">
              <a16:creationId xmlns:a16="http://schemas.microsoft.com/office/drawing/2014/main" id="{45749D9D-EE3C-4B1F-89F5-0594DC83386D}"/>
            </a:ext>
          </a:extLst>
        </xdr:cNvPr>
        <xdr:cNvPicPr>
          <a:picLocks noChangeAspect="1"/>
        </xdr:cNvPicPr>
      </xdr:nvPicPr>
      <xdr:blipFill>
        <a:blip xmlns:r="http://schemas.openxmlformats.org/officeDocument/2006/relationships" r:embed="rId36"/>
        <a:stretch>
          <a:fillRect/>
        </a:stretch>
      </xdr:blipFill>
      <xdr:spPr>
        <a:xfrm>
          <a:off x="1116292" y="71981359"/>
          <a:ext cx="1539762" cy="789641"/>
        </a:xfrm>
        <a:prstGeom prst="rect">
          <a:avLst/>
        </a:prstGeom>
      </xdr:spPr>
    </xdr:pic>
    <xdr:clientData/>
  </xdr:twoCellAnchor>
  <xdr:twoCellAnchor editAs="oneCell">
    <xdr:from>
      <xdr:col>1</xdr:col>
      <xdr:colOff>210856</xdr:colOff>
      <xdr:row>80</xdr:row>
      <xdr:rowOff>95063</xdr:rowOff>
    </xdr:from>
    <xdr:to>
      <xdr:col>1</xdr:col>
      <xdr:colOff>1746921</xdr:colOff>
      <xdr:row>80</xdr:row>
      <xdr:rowOff>428438</xdr:rowOff>
    </xdr:to>
    <xdr:pic>
      <xdr:nvPicPr>
        <xdr:cNvPr id="65" name="图片 1552" descr="FYP70.09森工白饰面+流星灰喷涂脚">
          <a:extLst>
            <a:ext uri="{FF2B5EF4-FFF2-40B4-BE49-F238E27FC236}">
              <a16:creationId xmlns:a16="http://schemas.microsoft.com/office/drawing/2014/main" id="{8B85C4BB-04F8-436D-9585-7C18E15C4D0E}"/>
            </a:ext>
          </a:extLst>
        </xdr:cNvPr>
        <xdr:cNvPicPr>
          <a:picLocks noChangeAspect="1"/>
        </xdr:cNvPicPr>
      </xdr:nvPicPr>
      <xdr:blipFill>
        <a:blip xmlns:r="http://schemas.openxmlformats.org/officeDocument/2006/relationships" r:embed="rId37"/>
        <a:srcRect l="34564" t="29263" r="30398" b="25857"/>
        <a:stretch>
          <a:fillRect/>
        </a:stretch>
      </xdr:blipFill>
      <xdr:spPr>
        <a:xfrm>
          <a:off x="1118532" y="66848504"/>
          <a:ext cx="1536065" cy="333375"/>
        </a:xfrm>
        <a:prstGeom prst="rect">
          <a:avLst/>
        </a:prstGeom>
      </xdr:spPr>
    </xdr:pic>
    <xdr:clientData/>
  </xdr:twoCellAnchor>
  <xdr:twoCellAnchor editAs="oneCell">
    <xdr:from>
      <xdr:col>1</xdr:col>
      <xdr:colOff>160992</xdr:colOff>
      <xdr:row>87</xdr:row>
      <xdr:rowOff>62566</xdr:rowOff>
    </xdr:from>
    <xdr:to>
      <xdr:col>1</xdr:col>
      <xdr:colOff>1824198</xdr:colOff>
      <xdr:row>88</xdr:row>
      <xdr:rowOff>21118</xdr:rowOff>
    </xdr:to>
    <xdr:pic>
      <xdr:nvPicPr>
        <xdr:cNvPr id="68" name="图片 123">
          <a:extLst>
            <a:ext uri="{FF2B5EF4-FFF2-40B4-BE49-F238E27FC236}">
              <a16:creationId xmlns:a16="http://schemas.microsoft.com/office/drawing/2014/main" id="{465B75BB-525C-41A1-8435-1292202265B2}"/>
            </a:ext>
          </a:extLst>
        </xdr:cNvPr>
        <xdr:cNvPicPr>
          <a:picLocks noChangeAspect="1"/>
        </xdr:cNvPicPr>
      </xdr:nvPicPr>
      <xdr:blipFill>
        <a:blip xmlns:r="http://schemas.openxmlformats.org/officeDocument/2006/relationships" r:embed="rId38"/>
        <a:stretch>
          <a:fillRect/>
        </a:stretch>
      </xdr:blipFill>
      <xdr:spPr>
        <a:xfrm>
          <a:off x="1065867" y="90711991"/>
          <a:ext cx="1663206" cy="798195"/>
        </a:xfrm>
        <a:prstGeom prst="rect">
          <a:avLst/>
        </a:prstGeom>
        <a:noFill/>
        <a:ln w="9525">
          <a:noFill/>
        </a:ln>
      </xdr:spPr>
    </xdr:pic>
    <xdr:clientData/>
  </xdr:twoCellAnchor>
  <xdr:twoCellAnchor editAs="oneCell">
    <xdr:from>
      <xdr:col>1</xdr:col>
      <xdr:colOff>192368</xdr:colOff>
      <xdr:row>88</xdr:row>
      <xdr:rowOff>199838</xdr:rowOff>
    </xdr:from>
    <xdr:to>
      <xdr:col>1</xdr:col>
      <xdr:colOff>1902998</xdr:colOff>
      <xdr:row>89</xdr:row>
      <xdr:rowOff>19847</xdr:rowOff>
    </xdr:to>
    <xdr:pic>
      <xdr:nvPicPr>
        <xdr:cNvPr id="69" name="图片 119">
          <a:extLst>
            <a:ext uri="{FF2B5EF4-FFF2-40B4-BE49-F238E27FC236}">
              <a16:creationId xmlns:a16="http://schemas.microsoft.com/office/drawing/2014/main" id="{9B27E063-79CA-4C26-8E2A-402EBA8CA664}"/>
            </a:ext>
          </a:extLst>
        </xdr:cNvPr>
        <xdr:cNvPicPr>
          <a:picLocks noChangeAspect="1"/>
        </xdr:cNvPicPr>
      </xdr:nvPicPr>
      <xdr:blipFill>
        <a:blip xmlns:r="http://schemas.openxmlformats.org/officeDocument/2006/relationships" r:embed="rId39"/>
        <a:stretch>
          <a:fillRect/>
        </a:stretch>
      </xdr:blipFill>
      <xdr:spPr>
        <a:xfrm>
          <a:off x="1097243" y="91725563"/>
          <a:ext cx="1710630" cy="519953"/>
        </a:xfrm>
        <a:prstGeom prst="rect">
          <a:avLst/>
        </a:prstGeom>
        <a:noFill/>
        <a:ln w="9525">
          <a:noFill/>
        </a:ln>
      </xdr:spPr>
    </xdr:pic>
    <xdr:clientData/>
  </xdr:twoCellAnchor>
  <xdr:twoCellAnchor editAs="oneCell">
    <xdr:from>
      <xdr:col>1</xdr:col>
      <xdr:colOff>158750</xdr:colOff>
      <xdr:row>89</xdr:row>
      <xdr:rowOff>222250</xdr:rowOff>
    </xdr:from>
    <xdr:to>
      <xdr:col>1</xdr:col>
      <xdr:colOff>1747298</xdr:colOff>
      <xdr:row>90</xdr:row>
      <xdr:rowOff>19661</xdr:rowOff>
    </xdr:to>
    <xdr:pic>
      <xdr:nvPicPr>
        <xdr:cNvPr id="70" name="图片 121">
          <a:extLst>
            <a:ext uri="{FF2B5EF4-FFF2-40B4-BE49-F238E27FC236}">
              <a16:creationId xmlns:a16="http://schemas.microsoft.com/office/drawing/2014/main" id="{26C337F7-41A1-4318-ABFB-26052DAD5649}"/>
            </a:ext>
          </a:extLst>
        </xdr:cNvPr>
        <xdr:cNvPicPr>
          <a:picLocks noChangeAspect="1"/>
        </xdr:cNvPicPr>
      </xdr:nvPicPr>
      <xdr:blipFill>
        <a:blip xmlns:r="http://schemas.openxmlformats.org/officeDocument/2006/relationships" r:embed="rId40"/>
        <a:stretch>
          <a:fillRect/>
        </a:stretch>
      </xdr:blipFill>
      <xdr:spPr>
        <a:xfrm>
          <a:off x="1063625" y="92624275"/>
          <a:ext cx="1588548" cy="713254"/>
        </a:xfrm>
        <a:prstGeom prst="rect">
          <a:avLst/>
        </a:prstGeom>
        <a:noFill/>
        <a:ln w="9525">
          <a:noFill/>
        </a:ln>
      </xdr:spPr>
    </xdr:pic>
    <xdr:clientData/>
  </xdr:twoCellAnchor>
  <xdr:twoCellAnchor editAs="oneCell">
    <xdr:from>
      <xdr:col>1</xdr:col>
      <xdr:colOff>192368</xdr:colOff>
      <xdr:row>90</xdr:row>
      <xdr:rowOff>68170</xdr:rowOff>
    </xdr:from>
    <xdr:to>
      <xdr:col>1</xdr:col>
      <xdr:colOff>1871934</xdr:colOff>
      <xdr:row>91</xdr:row>
      <xdr:rowOff>16403</xdr:rowOff>
    </xdr:to>
    <xdr:pic>
      <xdr:nvPicPr>
        <xdr:cNvPr id="71" name="图片 1626">
          <a:extLst>
            <a:ext uri="{FF2B5EF4-FFF2-40B4-BE49-F238E27FC236}">
              <a16:creationId xmlns:a16="http://schemas.microsoft.com/office/drawing/2014/main" id="{BE8C1941-0780-4AE4-94D5-1C13150745A6}"/>
            </a:ext>
          </a:extLst>
        </xdr:cNvPr>
        <xdr:cNvPicPr>
          <a:picLocks noChangeAspect="1"/>
        </xdr:cNvPicPr>
      </xdr:nvPicPr>
      <xdr:blipFill>
        <a:blip xmlns:r="http://schemas.openxmlformats.org/officeDocument/2006/relationships" r:embed="rId41"/>
        <a:stretch>
          <a:fillRect/>
        </a:stretch>
      </xdr:blipFill>
      <xdr:spPr>
        <a:xfrm>
          <a:off x="1097243" y="93565570"/>
          <a:ext cx="1679566" cy="478491"/>
        </a:xfrm>
        <a:prstGeom prst="rect">
          <a:avLst/>
        </a:prstGeom>
      </xdr:spPr>
    </xdr:pic>
    <xdr:clientData/>
  </xdr:twoCellAnchor>
  <xdr:oneCellAnchor>
    <xdr:from>
      <xdr:col>1</xdr:col>
      <xdr:colOff>442819</xdr:colOff>
      <xdr:row>91</xdr:row>
      <xdr:rowOff>210120</xdr:rowOff>
    </xdr:from>
    <xdr:ext cx="1090706" cy="806353"/>
    <xdr:pic>
      <xdr:nvPicPr>
        <xdr:cNvPr id="72" name="图片 1617">
          <a:extLst>
            <a:ext uri="{FF2B5EF4-FFF2-40B4-BE49-F238E27FC236}">
              <a16:creationId xmlns:a16="http://schemas.microsoft.com/office/drawing/2014/main" id="{D43BA9CF-E248-4943-99E8-81C2C945B025}"/>
            </a:ext>
          </a:extLst>
        </xdr:cNvPr>
        <xdr:cNvPicPr>
          <a:picLocks noChangeAspect="1"/>
        </xdr:cNvPicPr>
      </xdr:nvPicPr>
      <xdr:blipFill>
        <a:blip xmlns:r="http://schemas.openxmlformats.org/officeDocument/2006/relationships" r:embed="rId42"/>
        <a:stretch>
          <a:fillRect/>
        </a:stretch>
      </xdr:blipFill>
      <xdr:spPr>
        <a:xfrm>
          <a:off x="1347694" y="94364745"/>
          <a:ext cx="1090706" cy="806353"/>
        </a:xfrm>
        <a:prstGeom prst="rect">
          <a:avLst/>
        </a:prstGeom>
      </xdr:spPr>
    </xdr:pic>
    <xdr:clientData/>
  </xdr:oneCellAnchor>
  <xdr:twoCellAnchor editAs="oneCell">
    <xdr:from>
      <xdr:col>1</xdr:col>
      <xdr:colOff>57897</xdr:colOff>
      <xdr:row>94</xdr:row>
      <xdr:rowOff>1891926</xdr:rowOff>
    </xdr:from>
    <xdr:to>
      <xdr:col>1</xdr:col>
      <xdr:colOff>1898310</xdr:colOff>
      <xdr:row>94</xdr:row>
      <xdr:rowOff>2967690</xdr:rowOff>
    </xdr:to>
    <xdr:pic>
      <xdr:nvPicPr>
        <xdr:cNvPr id="74" name="Picture 405">
          <a:extLst>
            <a:ext uri="{FF2B5EF4-FFF2-40B4-BE49-F238E27FC236}">
              <a16:creationId xmlns:a16="http://schemas.microsoft.com/office/drawing/2014/main" id="{2E458AEF-3398-401C-B61B-F8666EF2964B}"/>
            </a:ext>
          </a:extLst>
        </xdr:cNvPr>
        <xdr:cNvPicPr>
          <a:picLocks noChangeAspect="1" noChangeArrowheads="1"/>
        </xdr:cNvPicPr>
      </xdr:nvPicPr>
      <xdr:blipFill rotWithShape="1">
        <a:blip xmlns:r="http://schemas.openxmlformats.org/officeDocument/2006/relationships" r:embed="rId43" cstate="print"/>
        <a:srcRect l="3659" r="427"/>
        <a:stretch/>
      </xdr:blipFill>
      <xdr:spPr>
        <a:xfrm>
          <a:off x="962772" y="99332676"/>
          <a:ext cx="1840413" cy="1075764"/>
        </a:xfrm>
        <a:prstGeom prst="rect">
          <a:avLst/>
        </a:prstGeom>
        <a:noFill/>
        <a:ln w="9525">
          <a:noFill/>
          <a:miter lim="800000"/>
          <a:headEnd/>
          <a:tailEnd/>
        </a:ln>
      </xdr:spPr>
    </xdr:pic>
    <xdr:clientData/>
  </xdr:twoCellAnchor>
  <xdr:twoCellAnchor editAs="oneCell">
    <xdr:from>
      <xdr:col>1</xdr:col>
      <xdr:colOff>37726</xdr:colOff>
      <xdr:row>99</xdr:row>
      <xdr:rowOff>135403</xdr:rowOff>
    </xdr:from>
    <xdr:to>
      <xdr:col>1</xdr:col>
      <xdr:colOff>1828109</xdr:colOff>
      <xdr:row>100</xdr:row>
      <xdr:rowOff>20220</xdr:rowOff>
    </xdr:to>
    <xdr:pic>
      <xdr:nvPicPr>
        <xdr:cNvPr id="75" name="图片 336" descr="FNR80L.18流光橡木">
          <a:extLst>
            <a:ext uri="{FF2B5EF4-FFF2-40B4-BE49-F238E27FC236}">
              <a16:creationId xmlns:a16="http://schemas.microsoft.com/office/drawing/2014/main" id="{B39D4AB6-1F8A-4379-8ABD-186B67C23508}"/>
            </a:ext>
          </a:extLst>
        </xdr:cNvPr>
        <xdr:cNvPicPr/>
      </xdr:nvPicPr>
      <xdr:blipFill>
        <a:blip xmlns:r="http://schemas.openxmlformats.org/officeDocument/2006/relationships" r:embed="rId44"/>
        <a:srcRect l="21402" t="34659" r="22822" b="17614"/>
        <a:stretch>
          <a:fillRect/>
        </a:stretch>
      </xdr:blipFill>
      <xdr:spPr>
        <a:xfrm>
          <a:off x="942601" y="104196028"/>
          <a:ext cx="1790383" cy="838760"/>
        </a:xfrm>
        <a:prstGeom prst="rect">
          <a:avLst/>
        </a:prstGeom>
      </xdr:spPr>
    </xdr:pic>
    <xdr:clientData/>
  </xdr:twoCellAnchor>
  <xdr:twoCellAnchor editAs="oneCell">
    <xdr:from>
      <xdr:col>1</xdr:col>
      <xdr:colOff>80309</xdr:colOff>
      <xdr:row>102</xdr:row>
      <xdr:rowOff>479985</xdr:rowOff>
    </xdr:from>
    <xdr:to>
      <xdr:col>1</xdr:col>
      <xdr:colOff>1833188</xdr:colOff>
      <xdr:row>102</xdr:row>
      <xdr:rowOff>1854387</xdr:rowOff>
    </xdr:to>
    <xdr:pic>
      <xdr:nvPicPr>
        <xdr:cNvPr id="78" name="Picture 77">
          <a:extLst>
            <a:ext uri="{FF2B5EF4-FFF2-40B4-BE49-F238E27FC236}">
              <a16:creationId xmlns:a16="http://schemas.microsoft.com/office/drawing/2014/main" id="{2EED9210-08CB-4702-A444-A9458667D80B}"/>
            </a:ext>
          </a:extLst>
        </xdr:cNvPr>
        <xdr:cNvPicPr>
          <a:picLocks noChangeAspect="1"/>
        </xdr:cNvPicPr>
      </xdr:nvPicPr>
      <xdr:blipFill>
        <a:blip xmlns:r="http://schemas.openxmlformats.org/officeDocument/2006/relationships" r:embed="rId45"/>
        <a:stretch>
          <a:fillRect/>
        </a:stretch>
      </xdr:blipFill>
      <xdr:spPr>
        <a:xfrm>
          <a:off x="987985" y="90653720"/>
          <a:ext cx="1752879" cy="1374402"/>
        </a:xfrm>
        <a:prstGeom prst="rect">
          <a:avLst/>
        </a:prstGeom>
      </xdr:spPr>
    </xdr:pic>
    <xdr:clientData/>
  </xdr:twoCellAnchor>
  <xdr:twoCellAnchor editAs="oneCell">
    <xdr:from>
      <xdr:col>1</xdr:col>
      <xdr:colOff>363818</xdr:colOff>
      <xdr:row>104</xdr:row>
      <xdr:rowOff>93383</xdr:rowOff>
    </xdr:from>
    <xdr:to>
      <xdr:col>1</xdr:col>
      <xdr:colOff>1543050</xdr:colOff>
      <xdr:row>104</xdr:row>
      <xdr:rowOff>608106</xdr:rowOff>
    </xdr:to>
    <xdr:pic>
      <xdr:nvPicPr>
        <xdr:cNvPr id="79" name="图片 1374">
          <a:extLst>
            <a:ext uri="{FF2B5EF4-FFF2-40B4-BE49-F238E27FC236}">
              <a16:creationId xmlns:a16="http://schemas.microsoft.com/office/drawing/2014/main" id="{E4AFB87A-1AD2-49F4-AC52-1762DE4DC2C9}"/>
            </a:ext>
          </a:extLst>
        </xdr:cNvPr>
        <xdr:cNvPicPr>
          <a:picLocks noChangeAspect="1"/>
        </xdr:cNvPicPr>
      </xdr:nvPicPr>
      <xdr:blipFill>
        <a:blip xmlns:r="http://schemas.openxmlformats.org/officeDocument/2006/relationships" r:embed="rId46"/>
        <a:stretch>
          <a:fillRect/>
        </a:stretch>
      </xdr:blipFill>
      <xdr:spPr>
        <a:xfrm>
          <a:off x="1268693" y="115326833"/>
          <a:ext cx="1179232" cy="730623"/>
        </a:xfrm>
        <a:prstGeom prst="rect">
          <a:avLst/>
        </a:prstGeom>
      </xdr:spPr>
    </xdr:pic>
    <xdr:clientData/>
  </xdr:twoCellAnchor>
  <xdr:twoCellAnchor editAs="oneCell">
    <xdr:from>
      <xdr:col>1</xdr:col>
      <xdr:colOff>154268</xdr:colOff>
      <xdr:row>106</xdr:row>
      <xdr:rowOff>161738</xdr:rowOff>
    </xdr:from>
    <xdr:to>
      <xdr:col>1</xdr:col>
      <xdr:colOff>1863502</xdr:colOff>
      <xdr:row>106</xdr:row>
      <xdr:rowOff>608479</xdr:rowOff>
    </xdr:to>
    <xdr:pic>
      <xdr:nvPicPr>
        <xdr:cNvPr id="80" name="图片 1363">
          <a:extLst>
            <a:ext uri="{FF2B5EF4-FFF2-40B4-BE49-F238E27FC236}">
              <a16:creationId xmlns:a16="http://schemas.microsoft.com/office/drawing/2014/main" id="{83363405-2835-44D8-A597-A394C6A8A40F}"/>
            </a:ext>
          </a:extLst>
        </xdr:cNvPr>
        <xdr:cNvPicPr>
          <a:picLocks noChangeAspect="1"/>
        </xdr:cNvPicPr>
      </xdr:nvPicPr>
      <xdr:blipFill>
        <a:blip xmlns:r="http://schemas.openxmlformats.org/officeDocument/2006/relationships" r:embed="rId28"/>
        <a:stretch>
          <a:fillRect/>
        </a:stretch>
      </xdr:blipFill>
      <xdr:spPr>
        <a:xfrm>
          <a:off x="1059143" y="116490563"/>
          <a:ext cx="1709234" cy="516591"/>
        </a:xfrm>
        <a:prstGeom prst="rect">
          <a:avLst/>
        </a:prstGeom>
      </xdr:spPr>
    </xdr:pic>
    <xdr:clientData/>
  </xdr:twoCellAnchor>
  <xdr:twoCellAnchor editAs="oneCell">
    <xdr:from>
      <xdr:col>1</xdr:col>
      <xdr:colOff>464110</xdr:colOff>
      <xdr:row>108</xdr:row>
      <xdr:rowOff>75452</xdr:rowOff>
    </xdr:from>
    <xdr:to>
      <xdr:col>1</xdr:col>
      <xdr:colOff>1483447</xdr:colOff>
      <xdr:row>108</xdr:row>
      <xdr:rowOff>1243853</xdr:rowOff>
    </xdr:to>
    <xdr:pic>
      <xdr:nvPicPr>
        <xdr:cNvPr id="81" name="Picture 80">
          <a:extLst>
            <a:ext uri="{FF2B5EF4-FFF2-40B4-BE49-F238E27FC236}">
              <a16:creationId xmlns:a16="http://schemas.microsoft.com/office/drawing/2014/main" id="{7381FE70-AD27-4EA9-B851-2251DB44253F}"/>
            </a:ext>
          </a:extLst>
        </xdr:cNvPr>
        <xdr:cNvPicPr>
          <a:picLocks noChangeAspect="1"/>
        </xdr:cNvPicPr>
      </xdr:nvPicPr>
      <xdr:blipFill>
        <a:blip xmlns:r="http://schemas.openxmlformats.org/officeDocument/2006/relationships" r:embed="rId47"/>
        <a:stretch>
          <a:fillRect/>
        </a:stretch>
      </xdr:blipFill>
      <xdr:spPr>
        <a:xfrm>
          <a:off x="1371786" y="94440187"/>
          <a:ext cx="1019337" cy="1168401"/>
        </a:xfrm>
        <a:prstGeom prst="rect">
          <a:avLst/>
        </a:prstGeom>
      </xdr:spPr>
    </xdr:pic>
    <xdr:clientData/>
  </xdr:twoCellAnchor>
  <xdr:twoCellAnchor editAs="oneCell">
    <xdr:from>
      <xdr:col>1</xdr:col>
      <xdr:colOff>427692</xdr:colOff>
      <xdr:row>109</xdr:row>
      <xdr:rowOff>90923</xdr:rowOff>
    </xdr:from>
    <xdr:to>
      <xdr:col>1</xdr:col>
      <xdr:colOff>1502149</xdr:colOff>
      <xdr:row>109</xdr:row>
      <xdr:rowOff>1142999</xdr:rowOff>
    </xdr:to>
    <xdr:pic>
      <xdr:nvPicPr>
        <xdr:cNvPr id="82" name="Picture 81">
          <a:extLst>
            <a:ext uri="{FF2B5EF4-FFF2-40B4-BE49-F238E27FC236}">
              <a16:creationId xmlns:a16="http://schemas.microsoft.com/office/drawing/2014/main" id="{7CDA4897-41EC-4016-9E87-A44A7C26E3B8}"/>
            </a:ext>
          </a:extLst>
        </xdr:cNvPr>
        <xdr:cNvPicPr>
          <a:picLocks noChangeAspect="1"/>
        </xdr:cNvPicPr>
      </xdr:nvPicPr>
      <xdr:blipFill>
        <a:blip xmlns:r="http://schemas.openxmlformats.org/officeDocument/2006/relationships" r:embed="rId48"/>
        <a:stretch>
          <a:fillRect/>
        </a:stretch>
      </xdr:blipFill>
      <xdr:spPr>
        <a:xfrm>
          <a:off x="1335368" y="95800364"/>
          <a:ext cx="1074457" cy="1052076"/>
        </a:xfrm>
        <a:prstGeom prst="rect">
          <a:avLst/>
        </a:prstGeom>
      </xdr:spPr>
    </xdr:pic>
    <xdr:clientData/>
  </xdr:twoCellAnchor>
  <xdr:twoCellAnchor editAs="oneCell">
    <xdr:from>
      <xdr:col>1</xdr:col>
      <xdr:colOff>498849</xdr:colOff>
      <xdr:row>110</xdr:row>
      <xdr:rowOff>74891</xdr:rowOff>
    </xdr:from>
    <xdr:to>
      <xdr:col>1</xdr:col>
      <xdr:colOff>1398009</xdr:colOff>
      <xdr:row>111</xdr:row>
      <xdr:rowOff>1020074</xdr:rowOff>
    </xdr:to>
    <xdr:pic>
      <xdr:nvPicPr>
        <xdr:cNvPr id="83" name="Picture 82">
          <a:extLst>
            <a:ext uri="{FF2B5EF4-FFF2-40B4-BE49-F238E27FC236}">
              <a16:creationId xmlns:a16="http://schemas.microsoft.com/office/drawing/2014/main" id="{332B4B1B-2256-4C95-B07F-7F08700C168E}"/>
            </a:ext>
          </a:extLst>
        </xdr:cNvPr>
        <xdr:cNvPicPr>
          <a:picLocks noChangeAspect="1"/>
        </xdr:cNvPicPr>
      </xdr:nvPicPr>
      <xdr:blipFill>
        <a:blip xmlns:r="http://schemas.openxmlformats.org/officeDocument/2006/relationships" r:embed="rId49"/>
        <a:stretch>
          <a:fillRect/>
        </a:stretch>
      </xdr:blipFill>
      <xdr:spPr>
        <a:xfrm>
          <a:off x="1406525" y="97039391"/>
          <a:ext cx="899160" cy="1157756"/>
        </a:xfrm>
        <a:prstGeom prst="rect">
          <a:avLst/>
        </a:prstGeom>
      </xdr:spPr>
    </xdr:pic>
    <xdr:clientData/>
  </xdr:twoCellAnchor>
  <xdr:twoCellAnchor editAs="oneCell">
    <xdr:from>
      <xdr:col>1</xdr:col>
      <xdr:colOff>437030</xdr:colOff>
      <xdr:row>83</xdr:row>
      <xdr:rowOff>1103424</xdr:rowOff>
    </xdr:from>
    <xdr:to>
      <xdr:col>1</xdr:col>
      <xdr:colOff>1266265</xdr:colOff>
      <xdr:row>83</xdr:row>
      <xdr:rowOff>2188746</xdr:rowOff>
    </xdr:to>
    <xdr:pic>
      <xdr:nvPicPr>
        <xdr:cNvPr id="85" name="Picture 84">
          <a:extLst>
            <a:ext uri="{FF2B5EF4-FFF2-40B4-BE49-F238E27FC236}">
              <a16:creationId xmlns:a16="http://schemas.microsoft.com/office/drawing/2014/main" id="{4F6BEE63-536B-41D3-8E76-8EBC991065FB}"/>
            </a:ext>
          </a:extLst>
        </xdr:cNvPr>
        <xdr:cNvPicPr>
          <a:picLocks noChangeAspect="1"/>
        </xdr:cNvPicPr>
      </xdr:nvPicPr>
      <xdr:blipFill>
        <a:blip xmlns:r="http://schemas.openxmlformats.org/officeDocument/2006/relationships" r:embed="rId50"/>
        <a:stretch>
          <a:fillRect/>
        </a:stretch>
      </xdr:blipFill>
      <xdr:spPr>
        <a:xfrm>
          <a:off x="1344706" y="93888130"/>
          <a:ext cx="829235" cy="1085322"/>
        </a:xfrm>
        <a:prstGeom prst="rect">
          <a:avLst/>
        </a:prstGeom>
      </xdr:spPr>
    </xdr:pic>
    <xdr:clientData/>
  </xdr:twoCellAnchor>
  <xdr:twoCellAnchor editAs="oneCell">
    <xdr:from>
      <xdr:col>1</xdr:col>
      <xdr:colOff>493059</xdr:colOff>
      <xdr:row>84</xdr:row>
      <xdr:rowOff>874957</xdr:rowOff>
    </xdr:from>
    <xdr:to>
      <xdr:col>1</xdr:col>
      <xdr:colOff>1378324</xdr:colOff>
      <xdr:row>84</xdr:row>
      <xdr:rowOff>1916445</xdr:rowOff>
    </xdr:to>
    <xdr:pic>
      <xdr:nvPicPr>
        <xdr:cNvPr id="86" name="Picture 85">
          <a:extLst>
            <a:ext uri="{FF2B5EF4-FFF2-40B4-BE49-F238E27FC236}">
              <a16:creationId xmlns:a16="http://schemas.microsoft.com/office/drawing/2014/main" id="{9F91DD22-F980-45D6-9B34-924E4C8A0C05}"/>
            </a:ext>
          </a:extLst>
        </xdr:cNvPr>
        <xdr:cNvPicPr>
          <a:picLocks noChangeAspect="1"/>
        </xdr:cNvPicPr>
      </xdr:nvPicPr>
      <xdr:blipFill>
        <a:blip xmlns:r="http://schemas.openxmlformats.org/officeDocument/2006/relationships" r:embed="rId51"/>
        <a:stretch>
          <a:fillRect/>
        </a:stretch>
      </xdr:blipFill>
      <xdr:spPr>
        <a:xfrm>
          <a:off x="1400735" y="97357604"/>
          <a:ext cx="885265" cy="1041488"/>
        </a:xfrm>
        <a:prstGeom prst="rect">
          <a:avLst/>
        </a:prstGeom>
      </xdr:spPr>
    </xdr:pic>
    <xdr:clientData/>
  </xdr:twoCellAnchor>
  <xdr:twoCellAnchor editAs="oneCell">
    <xdr:from>
      <xdr:col>1</xdr:col>
      <xdr:colOff>403413</xdr:colOff>
      <xdr:row>85</xdr:row>
      <xdr:rowOff>167976</xdr:rowOff>
    </xdr:from>
    <xdr:to>
      <xdr:col>1</xdr:col>
      <xdr:colOff>1411942</xdr:colOff>
      <xdr:row>85</xdr:row>
      <xdr:rowOff>1382472</xdr:rowOff>
    </xdr:to>
    <xdr:pic>
      <xdr:nvPicPr>
        <xdr:cNvPr id="87" name="Picture 86">
          <a:extLst>
            <a:ext uri="{FF2B5EF4-FFF2-40B4-BE49-F238E27FC236}">
              <a16:creationId xmlns:a16="http://schemas.microsoft.com/office/drawing/2014/main" id="{843F921D-6F98-4DD2-8A2C-59CD95B5344E}"/>
            </a:ext>
          </a:extLst>
        </xdr:cNvPr>
        <xdr:cNvPicPr>
          <a:picLocks noChangeAspect="1"/>
        </xdr:cNvPicPr>
      </xdr:nvPicPr>
      <xdr:blipFill>
        <a:blip xmlns:r="http://schemas.openxmlformats.org/officeDocument/2006/relationships" r:embed="rId52"/>
        <a:stretch>
          <a:fillRect/>
        </a:stretch>
      </xdr:blipFill>
      <xdr:spPr>
        <a:xfrm>
          <a:off x="1311089" y="95283505"/>
          <a:ext cx="1008529" cy="1214496"/>
        </a:xfrm>
        <a:prstGeom prst="rect">
          <a:avLst/>
        </a:prstGeom>
      </xdr:spPr>
    </xdr:pic>
    <xdr:clientData/>
  </xdr:twoCellAnchor>
  <xdr:twoCellAnchor editAs="oneCell">
    <xdr:from>
      <xdr:col>1</xdr:col>
      <xdr:colOff>168088</xdr:colOff>
      <xdr:row>7</xdr:row>
      <xdr:rowOff>192793</xdr:rowOff>
    </xdr:from>
    <xdr:to>
      <xdr:col>1</xdr:col>
      <xdr:colOff>1680883</xdr:colOff>
      <xdr:row>7</xdr:row>
      <xdr:rowOff>1440498</xdr:rowOff>
    </xdr:to>
    <xdr:pic>
      <xdr:nvPicPr>
        <xdr:cNvPr id="89" name="Picture 88">
          <a:extLst>
            <a:ext uri="{FF2B5EF4-FFF2-40B4-BE49-F238E27FC236}">
              <a16:creationId xmlns:a16="http://schemas.microsoft.com/office/drawing/2014/main" id="{D3DE467B-F60D-4295-96E0-321A0DB6F426}"/>
            </a:ext>
          </a:extLst>
        </xdr:cNvPr>
        <xdr:cNvPicPr>
          <a:picLocks noChangeAspect="1" noChangeArrowheads="1"/>
        </xdr:cNvPicPr>
      </xdr:nvPicPr>
      <xdr:blipFill>
        <a:blip xmlns:r="http://schemas.openxmlformats.org/officeDocument/2006/relationships" r:embed="rId53">
          <a:extLst>
            <a:ext uri="{28A0092B-C50C-407E-A947-70E740481C1C}">
              <a14:useLocalDpi xmlns:a14="http://schemas.microsoft.com/office/drawing/2010/main" val="0"/>
            </a:ext>
          </a:extLst>
        </a:blip>
        <a:srcRect/>
        <a:stretch>
          <a:fillRect/>
        </a:stretch>
      </xdr:blipFill>
      <xdr:spPr bwMode="auto">
        <a:xfrm>
          <a:off x="1075764" y="3935558"/>
          <a:ext cx="1512795" cy="12477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324971</xdr:colOff>
      <xdr:row>21</xdr:row>
      <xdr:rowOff>67234</xdr:rowOff>
    </xdr:from>
    <xdr:to>
      <xdr:col>1</xdr:col>
      <xdr:colOff>1610089</xdr:colOff>
      <xdr:row>22</xdr:row>
      <xdr:rowOff>233963</xdr:rowOff>
    </xdr:to>
    <xdr:pic>
      <xdr:nvPicPr>
        <xdr:cNvPr id="90" name="Picture 89">
          <a:extLst>
            <a:ext uri="{FF2B5EF4-FFF2-40B4-BE49-F238E27FC236}">
              <a16:creationId xmlns:a16="http://schemas.microsoft.com/office/drawing/2014/main" id="{63BBF116-332F-43CF-BB93-501A15A492C9}"/>
            </a:ext>
          </a:extLst>
        </xdr:cNvPr>
        <xdr:cNvPicPr>
          <a:picLocks noChangeAspect="1"/>
        </xdr:cNvPicPr>
      </xdr:nvPicPr>
      <xdr:blipFill>
        <a:blip xmlns:r="http://schemas.openxmlformats.org/officeDocument/2006/relationships" r:embed="rId54"/>
        <a:stretch>
          <a:fillRect/>
        </a:stretch>
      </xdr:blipFill>
      <xdr:spPr>
        <a:xfrm>
          <a:off x="1232647" y="15990793"/>
          <a:ext cx="1285118" cy="1736911"/>
        </a:xfrm>
        <a:prstGeom prst="rect">
          <a:avLst/>
        </a:prstGeom>
      </xdr:spPr>
    </xdr:pic>
    <xdr:clientData/>
  </xdr:twoCellAnchor>
  <xdr:twoCellAnchor editAs="oneCell">
    <xdr:from>
      <xdr:col>1</xdr:col>
      <xdr:colOff>201707</xdr:colOff>
      <xdr:row>22</xdr:row>
      <xdr:rowOff>44824</xdr:rowOff>
    </xdr:from>
    <xdr:to>
      <xdr:col>1</xdr:col>
      <xdr:colOff>1846621</xdr:colOff>
      <xdr:row>22</xdr:row>
      <xdr:rowOff>1689738</xdr:rowOff>
    </xdr:to>
    <xdr:pic>
      <xdr:nvPicPr>
        <xdr:cNvPr id="91" name="Picture 90">
          <a:extLst>
            <a:ext uri="{FF2B5EF4-FFF2-40B4-BE49-F238E27FC236}">
              <a16:creationId xmlns:a16="http://schemas.microsoft.com/office/drawing/2014/main" id="{88BDB4F7-1E54-48A7-BDC4-9F1BE616196B}"/>
            </a:ext>
          </a:extLst>
        </xdr:cNvPr>
        <xdr:cNvPicPr>
          <a:picLocks noChangeAspect="1"/>
        </xdr:cNvPicPr>
      </xdr:nvPicPr>
      <xdr:blipFill>
        <a:blip xmlns:r="http://schemas.openxmlformats.org/officeDocument/2006/relationships" r:embed="rId55"/>
        <a:stretch>
          <a:fillRect/>
        </a:stretch>
      </xdr:blipFill>
      <xdr:spPr>
        <a:xfrm>
          <a:off x="1109383" y="17940618"/>
          <a:ext cx="1644914" cy="1644914"/>
        </a:xfrm>
        <a:prstGeom prst="rect">
          <a:avLst/>
        </a:prstGeom>
      </xdr:spPr>
    </xdr:pic>
    <xdr:clientData/>
  </xdr:twoCellAnchor>
  <xdr:twoCellAnchor editAs="oneCell">
    <xdr:from>
      <xdr:col>1</xdr:col>
      <xdr:colOff>403413</xdr:colOff>
      <xdr:row>25</xdr:row>
      <xdr:rowOff>98649</xdr:rowOff>
    </xdr:from>
    <xdr:to>
      <xdr:col>1</xdr:col>
      <xdr:colOff>1515293</xdr:colOff>
      <xdr:row>25</xdr:row>
      <xdr:rowOff>1725706</xdr:rowOff>
    </xdr:to>
    <xdr:pic>
      <xdr:nvPicPr>
        <xdr:cNvPr id="92" name="Picture 91">
          <a:extLst>
            <a:ext uri="{FF2B5EF4-FFF2-40B4-BE49-F238E27FC236}">
              <a16:creationId xmlns:a16="http://schemas.microsoft.com/office/drawing/2014/main" id="{E8066381-4BAA-487D-8F7C-1E89D2B2D168}"/>
            </a:ext>
          </a:extLst>
        </xdr:cNvPr>
        <xdr:cNvPicPr>
          <a:picLocks noChangeAspect="1"/>
        </xdr:cNvPicPr>
      </xdr:nvPicPr>
      <xdr:blipFill rotWithShape="1">
        <a:blip xmlns:r="http://schemas.openxmlformats.org/officeDocument/2006/relationships" r:embed="rId56"/>
        <a:srcRect l="24614" r="32114"/>
        <a:stretch/>
      </xdr:blipFill>
      <xdr:spPr>
        <a:xfrm>
          <a:off x="1311089" y="21748414"/>
          <a:ext cx="1111880" cy="1627057"/>
        </a:xfrm>
        <a:prstGeom prst="rect">
          <a:avLst/>
        </a:prstGeom>
      </xdr:spPr>
    </xdr:pic>
    <xdr:clientData/>
  </xdr:twoCellAnchor>
  <xdr:twoCellAnchor editAs="oneCell">
    <xdr:from>
      <xdr:col>1</xdr:col>
      <xdr:colOff>156882</xdr:colOff>
      <xdr:row>34</xdr:row>
      <xdr:rowOff>125757</xdr:rowOff>
    </xdr:from>
    <xdr:to>
      <xdr:col>1</xdr:col>
      <xdr:colOff>1344706</xdr:colOff>
      <xdr:row>34</xdr:row>
      <xdr:rowOff>1389908</xdr:rowOff>
    </xdr:to>
    <xdr:pic>
      <xdr:nvPicPr>
        <xdr:cNvPr id="93" name="Picture 92">
          <a:extLst>
            <a:ext uri="{FF2B5EF4-FFF2-40B4-BE49-F238E27FC236}">
              <a16:creationId xmlns:a16="http://schemas.microsoft.com/office/drawing/2014/main" id="{3CFA777E-AAF9-4352-9042-DF695C34079B}"/>
            </a:ext>
          </a:extLst>
        </xdr:cNvPr>
        <xdr:cNvPicPr>
          <a:picLocks noChangeAspect="1"/>
        </xdr:cNvPicPr>
      </xdr:nvPicPr>
      <xdr:blipFill>
        <a:blip xmlns:r="http://schemas.openxmlformats.org/officeDocument/2006/relationships" r:embed="rId57"/>
        <a:stretch>
          <a:fillRect/>
        </a:stretch>
      </xdr:blipFill>
      <xdr:spPr>
        <a:xfrm>
          <a:off x="1064558" y="30751433"/>
          <a:ext cx="1187824" cy="1264151"/>
        </a:xfrm>
        <a:prstGeom prst="rect">
          <a:avLst/>
        </a:prstGeom>
      </xdr:spPr>
    </xdr:pic>
    <xdr:clientData/>
  </xdr:twoCellAnchor>
  <xdr:twoCellAnchor editAs="oneCell">
    <xdr:from>
      <xdr:col>1</xdr:col>
      <xdr:colOff>280147</xdr:colOff>
      <xdr:row>35</xdr:row>
      <xdr:rowOff>130953</xdr:rowOff>
    </xdr:from>
    <xdr:to>
      <xdr:col>1</xdr:col>
      <xdr:colOff>1232647</xdr:colOff>
      <xdr:row>35</xdr:row>
      <xdr:rowOff>1323541</xdr:rowOff>
    </xdr:to>
    <xdr:pic>
      <xdr:nvPicPr>
        <xdr:cNvPr id="94" name="Picture 93">
          <a:extLst>
            <a:ext uri="{FF2B5EF4-FFF2-40B4-BE49-F238E27FC236}">
              <a16:creationId xmlns:a16="http://schemas.microsoft.com/office/drawing/2014/main" id="{B745B232-9800-435D-A3DD-5F132CEBF74C}"/>
            </a:ext>
          </a:extLst>
        </xdr:cNvPr>
        <xdr:cNvPicPr>
          <a:picLocks noChangeAspect="1"/>
        </xdr:cNvPicPr>
      </xdr:nvPicPr>
      <xdr:blipFill>
        <a:blip xmlns:r="http://schemas.openxmlformats.org/officeDocument/2006/relationships" r:embed="rId58"/>
        <a:stretch>
          <a:fillRect/>
        </a:stretch>
      </xdr:blipFill>
      <xdr:spPr>
        <a:xfrm>
          <a:off x="1187823" y="32202188"/>
          <a:ext cx="952500" cy="1192588"/>
        </a:xfrm>
        <a:prstGeom prst="rect">
          <a:avLst/>
        </a:prstGeom>
      </xdr:spPr>
    </xdr:pic>
    <xdr:clientData/>
  </xdr:twoCellAnchor>
  <xdr:twoCellAnchor editAs="oneCell">
    <xdr:from>
      <xdr:col>1</xdr:col>
      <xdr:colOff>134470</xdr:colOff>
      <xdr:row>55</xdr:row>
      <xdr:rowOff>358588</xdr:rowOff>
    </xdr:from>
    <xdr:to>
      <xdr:col>1</xdr:col>
      <xdr:colOff>1789181</xdr:colOff>
      <xdr:row>55</xdr:row>
      <xdr:rowOff>1406382</xdr:rowOff>
    </xdr:to>
    <xdr:pic>
      <xdr:nvPicPr>
        <xdr:cNvPr id="95" name="Picture 94">
          <a:extLst>
            <a:ext uri="{FF2B5EF4-FFF2-40B4-BE49-F238E27FC236}">
              <a16:creationId xmlns:a16="http://schemas.microsoft.com/office/drawing/2014/main" id="{FA08FC39-A466-4588-955F-28C201102F84}"/>
            </a:ext>
          </a:extLst>
        </xdr:cNvPr>
        <xdr:cNvPicPr>
          <a:picLocks noChangeAspect="1"/>
        </xdr:cNvPicPr>
      </xdr:nvPicPr>
      <xdr:blipFill>
        <a:blip xmlns:r="http://schemas.openxmlformats.org/officeDocument/2006/relationships" r:embed="rId56"/>
        <a:stretch>
          <a:fillRect/>
        </a:stretch>
      </xdr:blipFill>
      <xdr:spPr>
        <a:xfrm>
          <a:off x="1042146" y="48667147"/>
          <a:ext cx="1654711" cy="1047794"/>
        </a:xfrm>
        <a:prstGeom prst="rect">
          <a:avLst/>
        </a:prstGeom>
      </xdr:spPr>
    </xdr:pic>
    <xdr:clientData/>
  </xdr:twoCellAnchor>
  <xdr:twoCellAnchor editAs="oneCell">
    <xdr:from>
      <xdr:col>1</xdr:col>
      <xdr:colOff>291353</xdr:colOff>
      <xdr:row>61</xdr:row>
      <xdr:rowOff>90929</xdr:rowOff>
    </xdr:from>
    <xdr:to>
      <xdr:col>1</xdr:col>
      <xdr:colOff>1770530</xdr:colOff>
      <xdr:row>62</xdr:row>
      <xdr:rowOff>25072</xdr:rowOff>
    </xdr:to>
    <xdr:pic>
      <xdr:nvPicPr>
        <xdr:cNvPr id="96" name="Picture 95">
          <a:extLst>
            <a:ext uri="{FF2B5EF4-FFF2-40B4-BE49-F238E27FC236}">
              <a16:creationId xmlns:a16="http://schemas.microsoft.com/office/drawing/2014/main" id="{E7386AA7-0C3D-435F-9EBB-2F5E90C533D5}"/>
            </a:ext>
          </a:extLst>
        </xdr:cNvPr>
        <xdr:cNvPicPr>
          <a:picLocks noChangeAspect="1"/>
        </xdr:cNvPicPr>
      </xdr:nvPicPr>
      <xdr:blipFill>
        <a:blip xmlns:r="http://schemas.openxmlformats.org/officeDocument/2006/relationships" r:embed="rId56"/>
        <a:stretch>
          <a:fillRect/>
        </a:stretch>
      </xdr:blipFill>
      <xdr:spPr>
        <a:xfrm>
          <a:off x="1199029" y="53318870"/>
          <a:ext cx="1479177" cy="1111779"/>
        </a:xfrm>
        <a:prstGeom prst="rect">
          <a:avLst/>
        </a:prstGeom>
      </xdr:spPr>
    </xdr:pic>
    <xdr:clientData/>
  </xdr:twoCellAnchor>
  <xdr:twoCellAnchor editAs="oneCell">
    <xdr:from>
      <xdr:col>1</xdr:col>
      <xdr:colOff>224119</xdr:colOff>
      <xdr:row>66</xdr:row>
      <xdr:rowOff>358589</xdr:rowOff>
    </xdr:from>
    <xdr:to>
      <xdr:col>1</xdr:col>
      <xdr:colOff>1809365</xdr:colOff>
      <xdr:row>66</xdr:row>
      <xdr:rowOff>1550091</xdr:rowOff>
    </xdr:to>
    <xdr:pic>
      <xdr:nvPicPr>
        <xdr:cNvPr id="97" name="Picture 96">
          <a:extLst>
            <a:ext uri="{FF2B5EF4-FFF2-40B4-BE49-F238E27FC236}">
              <a16:creationId xmlns:a16="http://schemas.microsoft.com/office/drawing/2014/main" id="{1D32D296-886A-43ED-B74D-01C7E4B237AA}"/>
            </a:ext>
          </a:extLst>
        </xdr:cNvPr>
        <xdr:cNvPicPr>
          <a:picLocks noChangeAspect="1"/>
        </xdr:cNvPicPr>
      </xdr:nvPicPr>
      <xdr:blipFill>
        <a:blip xmlns:r="http://schemas.openxmlformats.org/officeDocument/2006/relationships" r:embed="rId56"/>
        <a:stretch>
          <a:fillRect/>
        </a:stretch>
      </xdr:blipFill>
      <xdr:spPr>
        <a:xfrm>
          <a:off x="1131795" y="59290324"/>
          <a:ext cx="1585246" cy="1191502"/>
        </a:xfrm>
        <a:prstGeom prst="rect">
          <a:avLst/>
        </a:prstGeom>
      </xdr:spPr>
    </xdr:pic>
    <xdr:clientData/>
  </xdr:twoCellAnchor>
  <xdr:twoCellAnchor editAs="oneCell">
    <xdr:from>
      <xdr:col>1</xdr:col>
      <xdr:colOff>403411</xdr:colOff>
      <xdr:row>29</xdr:row>
      <xdr:rowOff>154871</xdr:rowOff>
    </xdr:from>
    <xdr:to>
      <xdr:col>1</xdr:col>
      <xdr:colOff>1540778</xdr:colOff>
      <xdr:row>29</xdr:row>
      <xdr:rowOff>1692088</xdr:rowOff>
    </xdr:to>
    <xdr:pic>
      <xdr:nvPicPr>
        <xdr:cNvPr id="98" name="Picture 97">
          <a:extLst>
            <a:ext uri="{FF2B5EF4-FFF2-40B4-BE49-F238E27FC236}">
              <a16:creationId xmlns:a16="http://schemas.microsoft.com/office/drawing/2014/main" id="{01D75496-77BA-44A9-AD33-7DC72DB1E4CB}"/>
            </a:ext>
          </a:extLst>
        </xdr:cNvPr>
        <xdr:cNvPicPr>
          <a:picLocks noChangeAspect="1"/>
        </xdr:cNvPicPr>
      </xdr:nvPicPr>
      <xdr:blipFill>
        <a:blip xmlns:r="http://schemas.openxmlformats.org/officeDocument/2006/relationships" r:embed="rId54"/>
        <a:stretch>
          <a:fillRect/>
        </a:stretch>
      </xdr:blipFill>
      <xdr:spPr>
        <a:xfrm>
          <a:off x="1311087" y="25939606"/>
          <a:ext cx="1137367" cy="1537217"/>
        </a:xfrm>
        <a:prstGeom prst="rect">
          <a:avLst/>
        </a:prstGeom>
      </xdr:spPr>
    </xdr:pic>
    <xdr:clientData/>
  </xdr:twoCellAnchor>
  <xdr:twoCellAnchor editAs="oneCell">
    <xdr:from>
      <xdr:col>1</xdr:col>
      <xdr:colOff>358588</xdr:colOff>
      <xdr:row>39</xdr:row>
      <xdr:rowOff>179294</xdr:rowOff>
    </xdr:from>
    <xdr:to>
      <xdr:col>1</xdr:col>
      <xdr:colOff>1311088</xdr:colOff>
      <xdr:row>39</xdr:row>
      <xdr:rowOff>1371882</xdr:rowOff>
    </xdr:to>
    <xdr:pic>
      <xdr:nvPicPr>
        <xdr:cNvPr id="100" name="Picture 99">
          <a:extLst>
            <a:ext uri="{FF2B5EF4-FFF2-40B4-BE49-F238E27FC236}">
              <a16:creationId xmlns:a16="http://schemas.microsoft.com/office/drawing/2014/main" id="{196EEAA1-668F-4BDD-86D4-7DA7768EBB3B}"/>
            </a:ext>
          </a:extLst>
        </xdr:cNvPr>
        <xdr:cNvPicPr>
          <a:picLocks noChangeAspect="1"/>
        </xdr:cNvPicPr>
      </xdr:nvPicPr>
      <xdr:blipFill>
        <a:blip xmlns:r="http://schemas.openxmlformats.org/officeDocument/2006/relationships" r:embed="rId58"/>
        <a:stretch>
          <a:fillRect/>
        </a:stretch>
      </xdr:blipFill>
      <xdr:spPr>
        <a:xfrm>
          <a:off x="1266264" y="35455412"/>
          <a:ext cx="952500" cy="1192588"/>
        </a:xfrm>
        <a:prstGeom prst="rect">
          <a:avLst/>
        </a:prstGeom>
      </xdr:spPr>
    </xdr:pic>
    <xdr:clientData/>
  </xdr:twoCellAnchor>
  <xdr:twoCellAnchor editAs="oneCell">
    <xdr:from>
      <xdr:col>1</xdr:col>
      <xdr:colOff>459442</xdr:colOff>
      <xdr:row>47</xdr:row>
      <xdr:rowOff>83257</xdr:rowOff>
    </xdr:from>
    <xdr:to>
      <xdr:col>1</xdr:col>
      <xdr:colOff>1535208</xdr:colOff>
      <xdr:row>48</xdr:row>
      <xdr:rowOff>48194</xdr:rowOff>
    </xdr:to>
    <xdr:pic>
      <xdr:nvPicPr>
        <xdr:cNvPr id="101" name="Picture 100">
          <a:extLst>
            <a:ext uri="{FF2B5EF4-FFF2-40B4-BE49-F238E27FC236}">
              <a16:creationId xmlns:a16="http://schemas.microsoft.com/office/drawing/2014/main" id="{4C257A94-970B-4240-BA13-273C0E50B19E}"/>
            </a:ext>
          </a:extLst>
        </xdr:cNvPr>
        <xdr:cNvPicPr>
          <a:picLocks noChangeAspect="1"/>
        </xdr:cNvPicPr>
      </xdr:nvPicPr>
      <xdr:blipFill>
        <a:blip xmlns:r="http://schemas.openxmlformats.org/officeDocument/2006/relationships" r:embed="rId54"/>
        <a:stretch>
          <a:fillRect/>
        </a:stretch>
      </xdr:blipFill>
      <xdr:spPr>
        <a:xfrm>
          <a:off x="1367118" y="40928698"/>
          <a:ext cx="1075766" cy="1453960"/>
        </a:xfrm>
        <a:prstGeom prst="rect">
          <a:avLst/>
        </a:prstGeom>
      </xdr:spPr>
    </xdr:pic>
    <xdr:clientData/>
  </xdr:twoCellAnchor>
  <xdr:twoCellAnchor editAs="oneCell">
    <xdr:from>
      <xdr:col>1</xdr:col>
      <xdr:colOff>425823</xdr:colOff>
      <xdr:row>54</xdr:row>
      <xdr:rowOff>212911</xdr:rowOff>
    </xdr:from>
    <xdr:to>
      <xdr:col>1</xdr:col>
      <xdr:colOff>1563190</xdr:colOff>
      <xdr:row>55</xdr:row>
      <xdr:rowOff>179947</xdr:rowOff>
    </xdr:to>
    <xdr:pic>
      <xdr:nvPicPr>
        <xdr:cNvPr id="102" name="Picture 101">
          <a:extLst>
            <a:ext uri="{FF2B5EF4-FFF2-40B4-BE49-F238E27FC236}">
              <a16:creationId xmlns:a16="http://schemas.microsoft.com/office/drawing/2014/main" id="{A9FF0993-449C-4A03-8559-A53E300D399F}"/>
            </a:ext>
          </a:extLst>
        </xdr:cNvPr>
        <xdr:cNvPicPr>
          <a:picLocks noChangeAspect="1"/>
        </xdr:cNvPicPr>
      </xdr:nvPicPr>
      <xdr:blipFill>
        <a:blip xmlns:r="http://schemas.openxmlformats.org/officeDocument/2006/relationships" r:embed="rId54"/>
        <a:stretch>
          <a:fillRect/>
        </a:stretch>
      </xdr:blipFill>
      <xdr:spPr>
        <a:xfrm>
          <a:off x="1333499" y="46549235"/>
          <a:ext cx="1137367" cy="1537217"/>
        </a:xfrm>
        <a:prstGeom prst="rect">
          <a:avLst/>
        </a:prstGeom>
      </xdr:spPr>
    </xdr:pic>
    <xdr:clientData/>
  </xdr:twoCellAnchor>
  <xdr:twoCellAnchor editAs="oneCell">
    <xdr:from>
      <xdr:col>1</xdr:col>
      <xdr:colOff>235323</xdr:colOff>
      <xdr:row>69</xdr:row>
      <xdr:rowOff>369795</xdr:rowOff>
    </xdr:from>
    <xdr:to>
      <xdr:col>1</xdr:col>
      <xdr:colOff>1820569</xdr:colOff>
      <xdr:row>69</xdr:row>
      <xdr:rowOff>1561297</xdr:rowOff>
    </xdr:to>
    <xdr:pic>
      <xdr:nvPicPr>
        <xdr:cNvPr id="103" name="Picture 102">
          <a:extLst>
            <a:ext uri="{FF2B5EF4-FFF2-40B4-BE49-F238E27FC236}">
              <a16:creationId xmlns:a16="http://schemas.microsoft.com/office/drawing/2014/main" id="{B1375AC0-8184-4652-915C-9D9FC4B7BC08}"/>
            </a:ext>
          </a:extLst>
        </xdr:cNvPr>
        <xdr:cNvPicPr>
          <a:picLocks noChangeAspect="1"/>
        </xdr:cNvPicPr>
      </xdr:nvPicPr>
      <xdr:blipFill>
        <a:blip xmlns:r="http://schemas.openxmlformats.org/officeDocument/2006/relationships" r:embed="rId56"/>
        <a:stretch>
          <a:fillRect/>
        </a:stretch>
      </xdr:blipFill>
      <xdr:spPr>
        <a:xfrm>
          <a:off x="1142999" y="63223589"/>
          <a:ext cx="1585246" cy="1191502"/>
        </a:xfrm>
        <a:prstGeom prst="rect">
          <a:avLst/>
        </a:prstGeom>
      </xdr:spPr>
    </xdr:pic>
    <xdr:clientData/>
  </xdr:twoCellAnchor>
  <xdr:twoCellAnchor editAs="oneCell">
    <xdr:from>
      <xdr:col>1</xdr:col>
      <xdr:colOff>179294</xdr:colOff>
      <xdr:row>73</xdr:row>
      <xdr:rowOff>67235</xdr:rowOff>
    </xdr:from>
    <xdr:to>
      <xdr:col>1</xdr:col>
      <xdr:colOff>1764540</xdr:colOff>
      <xdr:row>74</xdr:row>
      <xdr:rowOff>43001</xdr:rowOff>
    </xdr:to>
    <xdr:pic>
      <xdr:nvPicPr>
        <xdr:cNvPr id="104" name="Picture 103">
          <a:extLst>
            <a:ext uri="{FF2B5EF4-FFF2-40B4-BE49-F238E27FC236}">
              <a16:creationId xmlns:a16="http://schemas.microsoft.com/office/drawing/2014/main" id="{62AB9D9A-BCFB-4A79-8B6A-AE6295FC4AAA}"/>
            </a:ext>
          </a:extLst>
        </xdr:cNvPr>
        <xdr:cNvPicPr>
          <a:picLocks noChangeAspect="1"/>
        </xdr:cNvPicPr>
      </xdr:nvPicPr>
      <xdr:blipFill>
        <a:blip xmlns:r="http://schemas.openxmlformats.org/officeDocument/2006/relationships" r:embed="rId56"/>
        <a:stretch>
          <a:fillRect/>
        </a:stretch>
      </xdr:blipFill>
      <xdr:spPr>
        <a:xfrm>
          <a:off x="1086970" y="67246500"/>
          <a:ext cx="1585246" cy="1191502"/>
        </a:xfrm>
        <a:prstGeom prst="rect">
          <a:avLst/>
        </a:prstGeom>
      </xdr:spPr>
    </xdr:pic>
    <xdr:clientData/>
  </xdr:twoCellAnchor>
  <xdr:twoCellAnchor editAs="oneCell">
    <xdr:from>
      <xdr:col>1</xdr:col>
      <xdr:colOff>246530</xdr:colOff>
      <xdr:row>92</xdr:row>
      <xdr:rowOff>89647</xdr:rowOff>
    </xdr:from>
    <xdr:to>
      <xdr:col>1</xdr:col>
      <xdr:colOff>1831776</xdr:colOff>
      <xdr:row>92</xdr:row>
      <xdr:rowOff>1217649</xdr:rowOff>
    </xdr:to>
    <xdr:pic>
      <xdr:nvPicPr>
        <xdr:cNvPr id="105" name="Picture 104">
          <a:extLst>
            <a:ext uri="{FF2B5EF4-FFF2-40B4-BE49-F238E27FC236}">
              <a16:creationId xmlns:a16="http://schemas.microsoft.com/office/drawing/2014/main" id="{4E9BE544-4E22-40E8-BB18-DAE59A17BE00}"/>
            </a:ext>
          </a:extLst>
        </xdr:cNvPr>
        <xdr:cNvPicPr>
          <a:picLocks noChangeAspect="1"/>
        </xdr:cNvPicPr>
      </xdr:nvPicPr>
      <xdr:blipFill>
        <a:blip xmlns:r="http://schemas.openxmlformats.org/officeDocument/2006/relationships" r:embed="rId56"/>
        <a:stretch>
          <a:fillRect/>
        </a:stretch>
      </xdr:blipFill>
      <xdr:spPr>
        <a:xfrm>
          <a:off x="1154206" y="86408559"/>
          <a:ext cx="1585246" cy="1191502"/>
        </a:xfrm>
        <a:prstGeom prst="rect">
          <a:avLst/>
        </a:prstGeom>
      </xdr:spPr>
    </xdr:pic>
    <xdr:clientData/>
  </xdr:twoCellAnchor>
  <xdr:twoCellAnchor editAs="oneCell">
    <xdr:from>
      <xdr:col>1</xdr:col>
      <xdr:colOff>224118</xdr:colOff>
      <xdr:row>100</xdr:row>
      <xdr:rowOff>470647</xdr:rowOff>
    </xdr:from>
    <xdr:to>
      <xdr:col>1</xdr:col>
      <xdr:colOff>1809364</xdr:colOff>
      <xdr:row>101</xdr:row>
      <xdr:rowOff>91967</xdr:rowOff>
    </xdr:to>
    <xdr:pic>
      <xdr:nvPicPr>
        <xdr:cNvPr id="106" name="Picture 105">
          <a:extLst>
            <a:ext uri="{FF2B5EF4-FFF2-40B4-BE49-F238E27FC236}">
              <a16:creationId xmlns:a16="http://schemas.microsoft.com/office/drawing/2014/main" id="{212A172C-FC4F-414B-BC65-A6BB1CB77F55}"/>
            </a:ext>
          </a:extLst>
        </xdr:cNvPr>
        <xdr:cNvPicPr>
          <a:picLocks noChangeAspect="1"/>
        </xdr:cNvPicPr>
      </xdr:nvPicPr>
      <xdr:blipFill>
        <a:blip xmlns:r="http://schemas.openxmlformats.org/officeDocument/2006/relationships" r:embed="rId56"/>
        <a:stretch>
          <a:fillRect/>
        </a:stretch>
      </xdr:blipFill>
      <xdr:spPr>
        <a:xfrm>
          <a:off x="1131794" y="94488000"/>
          <a:ext cx="1585246" cy="1191502"/>
        </a:xfrm>
        <a:prstGeom prst="rect">
          <a:avLst/>
        </a:prstGeom>
      </xdr:spPr>
    </xdr:pic>
    <xdr:clientData/>
  </xdr:twoCellAnchor>
  <xdr:twoCellAnchor editAs="oneCell">
    <xdr:from>
      <xdr:col>1</xdr:col>
      <xdr:colOff>224118</xdr:colOff>
      <xdr:row>101</xdr:row>
      <xdr:rowOff>302559</xdr:rowOff>
    </xdr:from>
    <xdr:to>
      <xdr:col>1</xdr:col>
      <xdr:colOff>1809364</xdr:colOff>
      <xdr:row>101</xdr:row>
      <xdr:rowOff>1494061</xdr:rowOff>
    </xdr:to>
    <xdr:pic>
      <xdr:nvPicPr>
        <xdr:cNvPr id="107" name="Picture 106">
          <a:extLst>
            <a:ext uri="{FF2B5EF4-FFF2-40B4-BE49-F238E27FC236}">
              <a16:creationId xmlns:a16="http://schemas.microsoft.com/office/drawing/2014/main" id="{B831B56D-A69B-4875-A9CE-63AA22584E7D}"/>
            </a:ext>
          </a:extLst>
        </xdr:cNvPr>
        <xdr:cNvPicPr>
          <a:picLocks noChangeAspect="1"/>
        </xdr:cNvPicPr>
      </xdr:nvPicPr>
      <xdr:blipFill>
        <a:blip xmlns:r="http://schemas.openxmlformats.org/officeDocument/2006/relationships" r:embed="rId56"/>
        <a:stretch>
          <a:fillRect/>
        </a:stretch>
      </xdr:blipFill>
      <xdr:spPr>
        <a:xfrm>
          <a:off x="1131794" y="96292147"/>
          <a:ext cx="1585246" cy="1191502"/>
        </a:xfrm>
        <a:prstGeom prst="rect">
          <a:avLst/>
        </a:prstGeom>
      </xdr:spPr>
    </xdr:pic>
    <xdr:clientData/>
  </xdr:twoCellAnchor>
  <xdr:twoCellAnchor editAs="oneCell">
    <xdr:from>
      <xdr:col>1</xdr:col>
      <xdr:colOff>313765</xdr:colOff>
      <xdr:row>6</xdr:row>
      <xdr:rowOff>120504</xdr:rowOff>
    </xdr:from>
    <xdr:to>
      <xdr:col>1</xdr:col>
      <xdr:colOff>1692089</xdr:colOff>
      <xdr:row>6</xdr:row>
      <xdr:rowOff>1285285</xdr:rowOff>
    </xdr:to>
    <xdr:pic>
      <xdr:nvPicPr>
        <xdr:cNvPr id="67" name="Picture 66">
          <a:extLst>
            <a:ext uri="{FF2B5EF4-FFF2-40B4-BE49-F238E27FC236}">
              <a16:creationId xmlns:a16="http://schemas.microsoft.com/office/drawing/2014/main" id="{128EEF34-66F3-4237-B066-525514A91A96}"/>
            </a:ext>
          </a:extLst>
        </xdr:cNvPr>
        <xdr:cNvPicPr>
          <a:picLocks noChangeAspect="1"/>
        </xdr:cNvPicPr>
      </xdr:nvPicPr>
      <xdr:blipFill>
        <a:blip xmlns:r="http://schemas.openxmlformats.org/officeDocument/2006/relationships" r:embed="rId59"/>
        <a:stretch>
          <a:fillRect/>
        </a:stretch>
      </xdr:blipFill>
      <xdr:spPr>
        <a:xfrm>
          <a:off x="1221441" y="2664239"/>
          <a:ext cx="1378324" cy="1164781"/>
        </a:xfrm>
        <a:prstGeom prst="rect">
          <a:avLst/>
        </a:prstGeom>
      </xdr:spPr>
    </xdr:pic>
    <xdr:clientData/>
  </xdr:twoCellAnchor>
  <xdr:twoCellAnchor editAs="oneCell">
    <xdr:from>
      <xdr:col>1</xdr:col>
      <xdr:colOff>156882</xdr:colOff>
      <xdr:row>18</xdr:row>
      <xdr:rowOff>33065</xdr:rowOff>
    </xdr:from>
    <xdr:to>
      <xdr:col>1</xdr:col>
      <xdr:colOff>1815354</xdr:colOff>
      <xdr:row>18</xdr:row>
      <xdr:rowOff>1434591</xdr:rowOff>
    </xdr:to>
    <xdr:pic>
      <xdr:nvPicPr>
        <xdr:cNvPr id="84" name="Picture 83">
          <a:extLst>
            <a:ext uri="{FF2B5EF4-FFF2-40B4-BE49-F238E27FC236}">
              <a16:creationId xmlns:a16="http://schemas.microsoft.com/office/drawing/2014/main" id="{5A7BFB6D-28C9-410F-8E29-09B594CF5D70}"/>
            </a:ext>
          </a:extLst>
        </xdr:cNvPr>
        <xdr:cNvPicPr>
          <a:picLocks noChangeAspect="1"/>
        </xdr:cNvPicPr>
      </xdr:nvPicPr>
      <xdr:blipFill>
        <a:blip xmlns:r="http://schemas.openxmlformats.org/officeDocument/2006/relationships" r:embed="rId59"/>
        <a:stretch>
          <a:fillRect/>
        </a:stretch>
      </xdr:blipFill>
      <xdr:spPr>
        <a:xfrm>
          <a:off x="1064558" y="13569771"/>
          <a:ext cx="1658472" cy="1401526"/>
        </a:xfrm>
        <a:prstGeom prst="rect">
          <a:avLst/>
        </a:prstGeom>
      </xdr:spPr>
    </xdr:pic>
    <xdr:clientData/>
  </xdr:twoCellAnchor>
  <xdr:twoCellAnchor editAs="oneCell">
    <xdr:from>
      <xdr:col>1</xdr:col>
      <xdr:colOff>392208</xdr:colOff>
      <xdr:row>28</xdr:row>
      <xdr:rowOff>104075</xdr:rowOff>
    </xdr:from>
    <xdr:to>
      <xdr:col>1</xdr:col>
      <xdr:colOff>1557620</xdr:colOff>
      <xdr:row>28</xdr:row>
      <xdr:rowOff>1313584</xdr:rowOff>
    </xdr:to>
    <xdr:pic>
      <xdr:nvPicPr>
        <xdr:cNvPr id="109" name="Picture 108">
          <a:extLst>
            <a:ext uri="{FF2B5EF4-FFF2-40B4-BE49-F238E27FC236}">
              <a16:creationId xmlns:a16="http://schemas.microsoft.com/office/drawing/2014/main" id="{9CF8C334-54AB-4650-A7D6-257AACA36697}"/>
            </a:ext>
          </a:extLst>
        </xdr:cNvPr>
        <xdr:cNvPicPr>
          <a:picLocks noChangeAspect="1"/>
        </xdr:cNvPicPr>
      </xdr:nvPicPr>
      <xdr:blipFill>
        <a:blip xmlns:r="http://schemas.openxmlformats.org/officeDocument/2006/relationships" r:embed="rId60"/>
        <a:stretch>
          <a:fillRect/>
        </a:stretch>
      </xdr:blipFill>
      <xdr:spPr>
        <a:xfrm>
          <a:off x="1299884" y="24443251"/>
          <a:ext cx="1165412" cy="1209509"/>
        </a:xfrm>
        <a:prstGeom prst="rect">
          <a:avLst/>
        </a:prstGeom>
      </xdr:spPr>
    </xdr:pic>
    <xdr:clientData/>
  </xdr:twoCellAnchor>
  <xdr:twoCellAnchor editAs="oneCell">
    <xdr:from>
      <xdr:col>1</xdr:col>
      <xdr:colOff>448235</xdr:colOff>
      <xdr:row>48</xdr:row>
      <xdr:rowOff>99243</xdr:rowOff>
    </xdr:from>
    <xdr:to>
      <xdr:col>1</xdr:col>
      <xdr:colOff>1490383</xdr:colOff>
      <xdr:row>49</xdr:row>
      <xdr:rowOff>39751</xdr:rowOff>
    </xdr:to>
    <xdr:pic>
      <xdr:nvPicPr>
        <xdr:cNvPr id="110" name="Picture 109">
          <a:extLst>
            <a:ext uri="{FF2B5EF4-FFF2-40B4-BE49-F238E27FC236}">
              <a16:creationId xmlns:a16="http://schemas.microsoft.com/office/drawing/2014/main" id="{450357F2-4844-4CD5-85FE-64C7E32DED9A}"/>
            </a:ext>
          </a:extLst>
        </xdr:cNvPr>
        <xdr:cNvPicPr>
          <a:picLocks noChangeAspect="1"/>
        </xdr:cNvPicPr>
      </xdr:nvPicPr>
      <xdr:blipFill>
        <a:blip xmlns:r="http://schemas.openxmlformats.org/officeDocument/2006/relationships" r:embed="rId61"/>
        <a:stretch>
          <a:fillRect/>
        </a:stretch>
      </xdr:blipFill>
      <xdr:spPr>
        <a:xfrm>
          <a:off x="1355911" y="42479890"/>
          <a:ext cx="1042148" cy="1207045"/>
        </a:xfrm>
        <a:prstGeom prst="rect">
          <a:avLst/>
        </a:prstGeom>
      </xdr:spPr>
    </xdr:pic>
    <xdr:clientData/>
  </xdr:twoCellAnchor>
  <xdr:twoCellAnchor editAs="oneCell">
    <xdr:from>
      <xdr:col>1</xdr:col>
      <xdr:colOff>347383</xdr:colOff>
      <xdr:row>79</xdr:row>
      <xdr:rowOff>57562</xdr:rowOff>
    </xdr:from>
    <xdr:to>
      <xdr:col>1</xdr:col>
      <xdr:colOff>1490383</xdr:colOff>
      <xdr:row>79</xdr:row>
      <xdr:rowOff>911195</xdr:rowOff>
    </xdr:to>
    <xdr:pic>
      <xdr:nvPicPr>
        <xdr:cNvPr id="111" name="Picture 110">
          <a:extLst>
            <a:ext uri="{FF2B5EF4-FFF2-40B4-BE49-F238E27FC236}">
              <a16:creationId xmlns:a16="http://schemas.microsoft.com/office/drawing/2014/main" id="{815D70AD-44B5-4706-946A-551162A9B1CA}"/>
            </a:ext>
          </a:extLst>
        </xdr:cNvPr>
        <xdr:cNvPicPr>
          <a:picLocks noChangeAspect="1"/>
        </xdr:cNvPicPr>
      </xdr:nvPicPr>
      <xdr:blipFill>
        <a:blip xmlns:r="http://schemas.openxmlformats.org/officeDocument/2006/relationships" r:embed="rId62"/>
        <a:stretch>
          <a:fillRect/>
        </a:stretch>
      </xdr:blipFill>
      <xdr:spPr>
        <a:xfrm>
          <a:off x="1255059" y="72918209"/>
          <a:ext cx="1143000" cy="853633"/>
        </a:xfrm>
        <a:prstGeom prst="rect">
          <a:avLst/>
        </a:prstGeom>
      </xdr:spPr>
    </xdr:pic>
    <xdr:clientData/>
  </xdr:twoCellAnchor>
  <xdr:twoCellAnchor editAs="oneCell">
    <xdr:from>
      <xdr:col>1</xdr:col>
      <xdr:colOff>347382</xdr:colOff>
      <xdr:row>81</xdr:row>
      <xdr:rowOff>94158</xdr:rowOff>
    </xdr:from>
    <xdr:to>
      <xdr:col>1</xdr:col>
      <xdr:colOff>1546412</xdr:colOff>
      <xdr:row>81</xdr:row>
      <xdr:rowOff>989636</xdr:rowOff>
    </xdr:to>
    <xdr:pic>
      <xdr:nvPicPr>
        <xdr:cNvPr id="112" name="Picture 111">
          <a:extLst>
            <a:ext uri="{FF2B5EF4-FFF2-40B4-BE49-F238E27FC236}">
              <a16:creationId xmlns:a16="http://schemas.microsoft.com/office/drawing/2014/main" id="{F15F64D9-52E9-4A3C-9745-D03173C5D83F}"/>
            </a:ext>
          </a:extLst>
        </xdr:cNvPr>
        <xdr:cNvPicPr>
          <a:picLocks noChangeAspect="1"/>
        </xdr:cNvPicPr>
      </xdr:nvPicPr>
      <xdr:blipFill>
        <a:blip xmlns:r="http://schemas.openxmlformats.org/officeDocument/2006/relationships" r:embed="rId62"/>
        <a:stretch>
          <a:fillRect/>
        </a:stretch>
      </xdr:blipFill>
      <xdr:spPr>
        <a:xfrm>
          <a:off x="1255058" y="74501217"/>
          <a:ext cx="1199030" cy="895478"/>
        </a:xfrm>
        <a:prstGeom prst="rect">
          <a:avLst/>
        </a:prstGeom>
      </xdr:spPr>
    </xdr:pic>
    <xdr:clientData/>
  </xdr:twoCellAnchor>
  <xdr:twoCellAnchor editAs="oneCell">
    <xdr:from>
      <xdr:col>1</xdr:col>
      <xdr:colOff>89647</xdr:colOff>
      <xdr:row>64</xdr:row>
      <xdr:rowOff>246529</xdr:rowOff>
    </xdr:from>
    <xdr:to>
      <xdr:col>1</xdr:col>
      <xdr:colOff>1846816</xdr:colOff>
      <xdr:row>65</xdr:row>
      <xdr:rowOff>47591</xdr:rowOff>
    </xdr:to>
    <xdr:pic>
      <xdr:nvPicPr>
        <xdr:cNvPr id="4" name="Picture 3">
          <a:extLst>
            <a:ext uri="{FF2B5EF4-FFF2-40B4-BE49-F238E27FC236}">
              <a16:creationId xmlns:a16="http://schemas.microsoft.com/office/drawing/2014/main" id="{86946332-A88F-4D14-AEE0-A3245BC9BEBF}"/>
            </a:ext>
          </a:extLst>
        </xdr:cNvPr>
        <xdr:cNvPicPr>
          <a:picLocks noChangeAspect="1"/>
        </xdr:cNvPicPr>
      </xdr:nvPicPr>
      <xdr:blipFill>
        <a:blip xmlns:r="http://schemas.openxmlformats.org/officeDocument/2006/relationships" r:embed="rId63"/>
        <a:stretch>
          <a:fillRect/>
        </a:stretch>
      </xdr:blipFill>
      <xdr:spPr>
        <a:xfrm>
          <a:off x="997323" y="56107853"/>
          <a:ext cx="1757169" cy="1200371"/>
        </a:xfrm>
        <a:prstGeom prst="rect">
          <a:avLst/>
        </a:prstGeom>
      </xdr:spPr>
    </xdr:pic>
    <xdr:clientData/>
  </xdr:twoCellAnchor>
  <xdr:twoCellAnchor editAs="oneCell">
    <xdr:from>
      <xdr:col>1</xdr:col>
      <xdr:colOff>89648</xdr:colOff>
      <xdr:row>65</xdr:row>
      <xdr:rowOff>425824</xdr:rowOff>
    </xdr:from>
    <xdr:to>
      <xdr:col>1</xdr:col>
      <xdr:colOff>1768040</xdr:colOff>
      <xdr:row>66</xdr:row>
      <xdr:rowOff>198356</xdr:rowOff>
    </xdr:to>
    <xdr:pic>
      <xdr:nvPicPr>
        <xdr:cNvPr id="5" name="Picture 4">
          <a:extLst>
            <a:ext uri="{FF2B5EF4-FFF2-40B4-BE49-F238E27FC236}">
              <a16:creationId xmlns:a16="http://schemas.microsoft.com/office/drawing/2014/main" id="{8BF52BC7-C3D1-4FC2-94BC-AAB543A7F5E9}"/>
            </a:ext>
          </a:extLst>
        </xdr:cNvPr>
        <xdr:cNvPicPr>
          <a:picLocks noChangeAspect="1"/>
        </xdr:cNvPicPr>
      </xdr:nvPicPr>
      <xdr:blipFill>
        <a:blip xmlns:r="http://schemas.openxmlformats.org/officeDocument/2006/relationships" r:embed="rId64"/>
        <a:stretch>
          <a:fillRect/>
        </a:stretch>
      </xdr:blipFill>
      <xdr:spPr>
        <a:xfrm>
          <a:off x="997324" y="57822353"/>
          <a:ext cx="1678392" cy="1342714"/>
        </a:xfrm>
        <a:prstGeom prst="rect">
          <a:avLst/>
        </a:prstGeom>
      </xdr:spPr>
    </xdr:pic>
    <xdr:clientData/>
  </xdr:twoCellAnchor>
</xdr:wsDr>
</file>

<file path=xl/ink/ink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19-10-05T07:45:00.952"/>
    </inkml:context>
    <inkml:brush xml:id="br0">
      <inkml:brushProperty name="width" value="0.05" units="cm"/>
      <inkml:brushProperty name="height" value="0.05" units="cm"/>
    </inkml:brush>
  </inkml:definitions>
  <inkml:trace contextRef="#ctx0" brushRef="#br0">0 1 23479,'0'0'0</inkml:trace>
</inkm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C25"/>
  <sheetViews>
    <sheetView zoomScale="90" zoomScaleNormal="90" workbookViewId="0">
      <selection activeCell="B11" sqref="B11"/>
    </sheetView>
  </sheetViews>
  <sheetFormatPr defaultColWidth="8.7265625" defaultRowHeight="12.5"/>
  <cols>
    <col min="1" max="1" width="8.81640625" style="1"/>
    <col min="2" max="2" width="44.1796875" style="7" customWidth="1"/>
    <col min="3" max="3" width="24.81640625" style="1" customWidth="1"/>
    <col min="4" max="16384" width="8.7265625" style="3"/>
  </cols>
  <sheetData>
    <row r="1" spans="1:3" ht="15.5">
      <c r="A1" s="43"/>
      <c r="B1" s="43"/>
      <c r="C1" s="43"/>
    </row>
    <row r="2" spans="1:3" ht="18">
      <c r="A2" s="853" t="s">
        <v>255</v>
      </c>
      <c r="B2" s="854"/>
      <c r="C2" s="855"/>
    </row>
    <row r="3" spans="1:3">
      <c r="A3" s="857"/>
      <c r="B3" s="858"/>
      <c r="C3" s="859"/>
    </row>
    <row r="4" spans="1:3" ht="15.5">
      <c r="A4" s="44">
        <v>1</v>
      </c>
      <c r="B4" s="45" t="s">
        <v>560</v>
      </c>
      <c r="C4" s="51">
        <f>'CIVIL &amp; INTERIOR (SOR-1A)'!I228</f>
        <v>0</v>
      </c>
    </row>
    <row r="5" spans="1:3" ht="15.5">
      <c r="A5" s="44">
        <v>2</v>
      </c>
      <c r="B5" s="45" t="s">
        <v>252</v>
      </c>
      <c r="C5" s="51">
        <f>'CEILING WORK (SOR-1B)'!I88</f>
        <v>0</v>
      </c>
    </row>
    <row r="6" spans="1:3" ht="15.5">
      <c r="A6" s="44">
        <v>3</v>
      </c>
      <c r="B6" s="46" t="s">
        <v>253</v>
      </c>
      <c r="C6" s="51">
        <f>'PARTITION &amp; DOORS (SOR-1C)'!I41</f>
        <v>0</v>
      </c>
    </row>
    <row r="7" spans="1:3" ht="15.5">
      <c r="A7" s="44">
        <v>4</v>
      </c>
      <c r="B7" s="47" t="s">
        <v>254</v>
      </c>
      <c r="C7" s="51">
        <f>'SIGNAGES &amp; WALLPAPER (SOR-1D)'!I40</f>
        <v>0</v>
      </c>
    </row>
    <row r="8" spans="1:3" ht="15.5">
      <c r="A8" s="44">
        <v>5</v>
      </c>
      <c r="B8" s="46" t="s">
        <v>260</v>
      </c>
      <c r="C8" s="51">
        <f>'TOILET CUBICLE (SOR-1E)'!I15</f>
        <v>0</v>
      </c>
    </row>
    <row r="9" spans="1:3" ht="15.5">
      <c r="A9" s="44">
        <v>6</v>
      </c>
      <c r="B9" s="46" t="s">
        <v>259</v>
      </c>
      <c r="C9" s="51">
        <f>'BLINDS (SOR-1F)'!I35</f>
        <v>0</v>
      </c>
    </row>
    <row r="10" spans="1:3" ht="15.5">
      <c r="A10" s="44">
        <v>7</v>
      </c>
      <c r="B10" s="46" t="s">
        <v>261</v>
      </c>
      <c r="C10" s="51">
        <f>'KITCHEN EQUIPMENTS (SOR-1G)'!I43</f>
        <v>0</v>
      </c>
    </row>
    <row r="11" spans="1:3" ht="15.5">
      <c r="A11" s="44">
        <v>8</v>
      </c>
      <c r="B11" s="46" t="s">
        <v>1179</v>
      </c>
      <c r="C11" s="51">
        <f>'FURNITURE (SOR-1H)'!L113</f>
        <v>0</v>
      </c>
    </row>
    <row r="12" spans="1:3" ht="15.5">
      <c r="A12" s="44">
        <v>9</v>
      </c>
      <c r="B12" s="46" t="s">
        <v>562</v>
      </c>
      <c r="C12" s="51">
        <f>'HVAC (SOR1I)'!F101</f>
        <v>0</v>
      </c>
    </row>
    <row r="13" spans="1:3" ht="15.5">
      <c r="A13" s="44">
        <v>10</v>
      </c>
      <c r="B13" s="46" t="s">
        <v>563</v>
      </c>
      <c r="C13" s="51">
        <f>'ELECTRICAL (SOR-1J)'!F462</f>
        <v>0</v>
      </c>
    </row>
    <row r="14" spans="1:3" ht="15.5">
      <c r="A14" s="44">
        <v>11</v>
      </c>
      <c r="B14" s="46" t="s">
        <v>564</v>
      </c>
      <c r="C14" s="51">
        <f>'UPS (SOR-1K)'!F68</f>
        <v>0</v>
      </c>
    </row>
    <row r="15" spans="1:3" ht="15.5">
      <c r="A15" s="44">
        <v>12</v>
      </c>
      <c r="B15" s="46" t="s">
        <v>565</v>
      </c>
      <c r="C15" s="51">
        <f>'FIRE FIGHTING (SOR-1L)'!F80</f>
        <v>0</v>
      </c>
    </row>
    <row r="16" spans="1:3" ht="15.5">
      <c r="A16" s="44">
        <v>13</v>
      </c>
      <c r="B16" s="46" t="s">
        <v>566</v>
      </c>
      <c r="C16" s="51">
        <f>'PHE (SOR-1M)'!F128</f>
        <v>0</v>
      </c>
    </row>
    <row r="17" spans="1:3" ht="15.5">
      <c r="A17" s="44">
        <v>14</v>
      </c>
      <c r="B17" s="46" t="s">
        <v>567</v>
      </c>
      <c r="C17" s="51">
        <f>'AV (SOR-1N)'!F69</f>
        <v>0</v>
      </c>
    </row>
    <row r="18" spans="1:3" ht="15.5">
      <c r="A18" s="44">
        <v>15</v>
      </c>
      <c r="B18" s="46" t="s">
        <v>568</v>
      </c>
      <c r="C18" s="51">
        <f>'ELV-SUMMARY (SOR-1O)'!C13</f>
        <v>0</v>
      </c>
    </row>
    <row r="19" spans="1:3" ht="15.5">
      <c r="A19" s="44">
        <v>16</v>
      </c>
      <c r="B19" s="46" t="s">
        <v>561</v>
      </c>
      <c r="C19" s="51">
        <f>'OTHER WORKS (SOR-1P)'!F6</f>
        <v>0</v>
      </c>
    </row>
    <row r="20" spans="1:3">
      <c r="A20" s="856"/>
      <c r="B20" s="856"/>
      <c r="C20" s="856"/>
    </row>
    <row r="21" spans="1:3" ht="15.5">
      <c r="A21" s="4"/>
      <c r="B21" s="8" t="s">
        <v>256</v>
      </c>
      <c r="C21" s="6">
        <f>SUM(C4:C19)</f>
        <v>0</v>
      </c>
    </row>
    <row r="22" spans="1:3" ht="15.5">
      <c r="A22" s="2"/>
      <c r="B22" s="9"/>
      <c r="C22" s="10"/>
    </row>
    <row r="23" spans="1:3" ht="15.5">
      <c r="A23" s="4"/>
      <c r="B23" s="5" t="s">
        <v>569</v>
      </c>
      <c r="C23" s="11">
        <f>C21*18%</f>
        <v>0</v>
      </c>
    </row>
    <row r="24" spans="1:3" ht="15.5">
      <c r="A24" s="2"/>
      <c r="B24" s="9"/>
      <c r="C24" s="10"/>
    </row>
    <row r="25" spans="1:3" ht="46.5">
      <c r="A25" s="4"/>
      <c r="B25" s="5" t="s">
        <v>570</v>
      </c>
      <c r="C25" s="11">
        <f>SUM(C21:C23)</f>
        <v>0</v>
      </c>
    </row>
  </sheetData>
  <sheetProtection algorithmName="SHA-512" hashValue="XCcHa9BF7gMFPBJ3uyJMWSF0nTG+b+dPv0fFy/M2kk9fG2eTmXlaDfGNzzKoWh8WAZx8WAgHCir7zGSEam2/Sg==" saltValue="hp7xlbu2PyaGpCpP7bxY8g==" spinCount="100000" sheet="1" objects="1" scenarios="1"/>
  <mergeCells count="3">
    <mergeCell ref="A2:C2"/>
    <mergeCell ref="A20:C20"/>
    <mergeCell ref="A3:C3"/>
  </mergeCells>
  <pageMargins left="0.7" right="0.7" top="0.75" bottom="0.75" header="0.3" footer="0.3"/>
  <pageSetup scale="73"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229"/>
  <sheetViews>
    <sheetView view="pageBreakPreview" topLeftCell="C1" zoomScale="70" zoomScaleSheetLayoutView="70" workbookViewId="0">
      <pane ySplit="7" topLeftCell="A216" activePane="bottomLeft" state="frozen"/>
      <selection activeCell="B410" sqref="B410"/>
      <selection pane="bottomLeft" activeCell="C217" sqref="C217"/>
    </sheetView>
  </sheetViews>
  <sheetFormatPr defaultColWidth="17.26953125" defaultRowHeight="15.5"/>
  <cols>
    <col min="1" max="1" width="8.453125" style="634" customWidth="1"/>
    <col min="2" max="2" width="24.54296875" style="634" customWidth="1"/>
    <col min="3" max="3" width="128.54296875" style="634" customWidth="1"/>
    <col min="4" max="4" width="9.7265625" style="634" customWidth="1"/>
    <col min="5" max="5" width="14.453125" style="150" customWidth="1"/>
    <col min="6" max="6" width="14.54296875" style="150" customWidth="1"/>
    <col min="7" max="7" width="10.54296875" style="150" bestFit="1" customWidth="1"/>
    <col min="8" max="8" width="13.1796875" style="150" customWidth="1"/>
    <col min="9" max="9" width="25" style="150" customWidth="1"/>
    <col min="10" max="10" width="14.453125" style="634" bestFit="1" customWidth="1"/>
    <col min="11" max="16384" width="17.26953125" style="634"/>
  </cols>
  <sheetData>
    <row r="1" spans="1:9" ht="16" thickBot="1">
      <c r="A1" s="86"/>
      <c r="B1" s="86"/>
      <c r="C1" s="633"/>
      <c r="D1" s="86"/>
      <c r="E1" s="117"/>
      <c r="F1" s="117"/>
      <c r="G1" s="117"/>
      <c r="H1" s="117"/>
    </row>
    <row r="2" spans="1:9" ht="18" thickTop="1">
      <c r="A2" s="865" t="s">
        <v>1318</v>
      </c>
      <c r="B2" s="866"/>
      <c r="C2" s="866"/>
      <c r="D2" s="866"/>
      <c r="E2" s="866"/>
      <c r="F2" s="866"/>
      <c r="G2" s="866"/>
      <c r="H2" s="866"/>
      <c r="I2" s="635"/>
    </row>
    <row r="3" spans="1:9" ht="16" thickBot="1">
      <c r="A3" s="636"/>
      <c r="B3" s="637"/>
      <c r="C3" s="638"/>
      <c r="D3" s="637"/>
      <c r="E3" s="637"/>
      <c r="F3" s="637"/>
      <c r="G3" s="637"/>
      <c r="H3" s="637"/>
      <c r="I3" s="639"/>
    </row>
    <row r="4" spans="1:9" ht="16" thickTop="1">
      <c r="A4" s="867" t="s">
        <v>10</v>
      </c>
      <c r="B4" s="631"/>
      <c r="C4" s="861" t="s">
        <v>11</v>
      </c>
      <c r="D4" s="861" t="s">
        <v>201</v>
      </c>
      <c r="E4" s="869" t="s">
        <v>100</v>
      </c>
      <c r="F4" s="870"/>
      <c r="G4" s="861" t="s">
        <v>110</v>
      </c>
      <c r="H4" s="861" t="s">
        <v>196</v>
      </c>
      <c r="I4" s="863" t="s">
        <v>200</v>
      </c>
    </row>
    <row r="5" spans="1:9" ht="31.5" thickBot="1">
      <c r="A5" s="868"/>
      <c r="B5" s="632" t="s">
        <v>286</v>
      </c>
      <c r="C5" s="862"/>
      <c r="D5" s="862"/>
      <c r="E5" s="632" t="s">
        <v>212</v>
      </c>
      <c r="F5" s="632" t="s">
        <v>213</v>
      </c>
      <c r="G5" s="862"/>
      <c r="H5" s="862"/>
      <c r="I5" s="864"/>
    </row>
    <row r="6" spans="1:9" ht="16" thickTop="1">
      <c r="A6" s="640"/>
      <c r="B6" s="641"/>
      <c r="C6" s="641"/>
      <c r="D6" s="641"/>
      <c r="E6" s="641"/>
      <c r="F6" s="641"/>
      <c r="G6" s="641"/>
      <c r="H6" s="13"/>
      <c r="I6" s="642"/>
    </row>
    <row r="7" spans="1:9">
      <c r="A7" s="643"/>
      <c r="B7" s="860"/>
      <c r="C7" s="860"/>
      <c r="D7" s="644"/>
      <c r="E7" s="644"/>
      <c r="F7" s="644"/>
      <c r="G7" s="644"/>
      <c r="H7" s="14"/>
      <c r="I7" s="645"/>
    </row>
    <row r="8" spans="1:9">
      <c r="A8" s="646"/>
      <c r="B8" s="647"/>
      <c r="C8" s="647"/>
      <c r="D8" s="644"/>
      <c r="E8" s="644"/>
      <c r="F8" s="644"/>
      <c r="G8" s="644"/>
      <c r="H8" s="14"/>
      <c r="I8" s="645"/>
    </row>
    <row r="9" spans="1:9">
      <c r="A9" s="643" t="s">
        <v>14</v>
      </c>
      <c r="B9" s="644"/>
      <c r="C9" s="648" t="s">
        <v>15</v>
      </c>
      <c r="D9" s="644"/>
      <c r="E9" s="644"/>
      <c r="F9" s="644"/>
      <c r="G9" s="644"/>
      <c r="H9" s="14"/>
      <c r="I9" s="645"/>
    </row>
    <row r="10" spans="1:9">
      <c r="A10" s="646"/>
      <c r="B10" s="644"/>
      <c r="C10" s="647"/>
      <c r="D10" s="644"/>
      <c r="E10" s="644"/>
      <c r="F10" s="644"/>
      <c r="G10" s="644"/>
      <c r="H10" s="14"/>
      <c r="I10" s="645"/>
    </row>
    <row r="11" spans="1:9" ht="46.5">
      <c r="A11" s="646">
        <v>1.01</v>
      </c>
      <c r="B11" s="647"/>
      <c r="C11" s="647" t="s">
        <v>303</v>
      </c>
      <c r="D11" s="644" t="s">
        <v>16</v>
      </c>
      <c r="E11" s="644">
        <v>1.6</v>
      </c>
      <c r="F11" s="644">
        <v>2.9</v>
      </c>
      <c r="G11" s="644">
        <f>E11+F11</f>
        <v>4.5</v>
      </c>
      <c r="H11" s="649"/>
      <c r="I11" s="645">
        <f>H11*G11</f>
        <v>0</v>
      </c>
    </row>
    <row r="12" spans="1:9">
      <c r="A12" s="646"/>
      <c r="B12" s="644"/>
      <c r="C12" s="650"/>
      <c r="D12" s="644"/>
      <c r="E12" s="644"/>
      <c r="F12" s="644"/>
      <c r="G12" s="644"/>
      <c r="H12" s="14"/>
      <c r="I12" s="645"/>
    </row>
    <row r="13" spans="1:9" ht="46.5">
      <c r="A13" s="646">
        <v>1.02</v>
      </c>
      <c r="B13" s="644"/>
      <c r="C13" s="647" t="s">
        <v>304</v>
      </c>
      <c r="D13" s="644" t="s">
        <v>17</v>
      </c>
      <c r="E13" s="644">
        <v>0.8</v>
      </c>
      <c r="F13" s="644">
        <v>1.4</v>
      </c>
      <c r="G13" s="644">
        <f>E13+F13</f>
        <v>2.2000000000000002</v>
      </c>
      <c r="H13" s="649"/>
      <c r="I13" s="645">
        <f>H13*G13</f>
        <v>0</v>
      </c>
    </row>
    <row r="14" spans="1:9">
      <c r="A14" s="646"/>
      <c r="B14" s="644"/>
      <c r="C14" s="650"/>
      <c r="D14" s="644"/>
      <c r="E14" s="644"/>
      <c r="F14" s="644"/>
      <c r="G14" s="644"/>
      <c r="H14" s="14"/>
      <c r="I14" s="645"/>
    </row>
    <row r="15" spans="1:9" ht="46.5">
      <c r="A15" s="646">
        <v>1.03</v>
      </c>
      <c r="B15" s="644"/>
      <c r="C15" s="647" t="s">
        <v>305</v>
      </c>
      <c r="D15" s="644" t="s">
        <v>17</v>
      </c>
      <c r="E15" s="644">
        <v>0.37</v>
      </c>
      <c r="F15" s="644">
        <v>0.25</v>
      </c>
      <c r="G15" s="644">
        <f>E15+F15</f>
        <v>0.62</v>
      </c>
      <c r="H15" s="649"/>
      <c r="I15" s="645">
        <f>H15*G15</f>
        <v>0</v>
      </c>
    </row>
    <row r="16" spans="1:9">
      <c r="A16" s="646"/>
      <c r="B16" s="644"/>
      <c r="C16" s="647"/>
      <c r="D16" s="644"/>
      <c r="E16" s="644"/>
      <c r="F16" s="644"/>
      <c r="G16" s="644"/>
      <c r="H16" s="14"/>
      <c r="I16" s="645"/>
    </row>
    <row r="17" spans="1:9" ht="46.5">
      <c r="A17" s="646">
        <v>1.04</v>
      </c>
      <c r="B17" s="644"/>
      <c r="C17" s="647" t="s">
        <v>306</v>
      </c>
      <c r="D17" s="644" t="s">
        <v>18</v>
      </c>
      <c r="E17" s="644">
        <v>2</v>
      </c>
      <c r="F17" s="644">
        <v>1</v>
      </c>
      <c r="G17" s="644">
        <f>E17+F17</f>
        <v>3</v>
      </c>
      <c r="H17" s="649"/>
      <c r="I17" s="645">
        <f>H17*G17</f>
        <v>0</v>
      </c>
    </row>
    <row r="18" spans="1:9">
      <c r="A18" s="646"/>
      <c r="B18" s="644"/>
      <c r="C18" s="647"/>
      <c r="D18" s="644"/>
      <c r="E18" s="644"/>
      <c r="F18" s="644"/>
      <c r="G18" s="644"/>
      <c r="H18" s="14"/>
      <c r="I18" s="645"/>
    </row>
    <row r="19" spans="1:9" ht="46.5">
      <c r="A19" s="646">
        <v>1.05</v>
      </c>
      <c r="B19" s="644"/>
      <c r="C19" s="647" t="s">
        <v>307</v>
      </c>
      <c r="D19" s="644" t="s">
        <v>16</v>
      </c>
      <c r="E19" s="644">
        <v>0.45</v>
      </c>
      <c r="F19" s="644">
        <v>0.37</v>
      </c>
      <c r="G19" s="644">
        <f>E19+F19</f>
        <v>0.82000000000000006</v>
      </c>
      <c r="H19" s="649"/>
      <c r="I19" s="645">
        <f>H19*G19</f>
        <v>0</v>
      </c>
    </row>
    <row r="20" spans="1:9">
      <c r="A20" s="646"/>
      <c r="B20" s="644"/>
      <c r="C20" s="647"/>
      <c r="D20" s="644"/>
      <c r="E20" s="644"/>
      <c r="F20" s="644"/>
      <c r="G20" s="644"/>
      <c r="H20" s="14"/>
      <c r="I20" s="645"/>
    </row>
    <row r="21" spans="1:9">
      <c r="A21" s="643" t="s">
        <v>22</v>
      </c>
      <c r="B21" s="651"/>
      <c r="C21" s="648" t="s">
        <v>23</v>
      </c>
      <c r="D21" s="644"/>
      <c r="E21" s="644"/>
      <c r="F21" s="644"/>
      <c r="G21" s="644"/>
      <c r="H21" s="14"/>
      <c r="I21" s="645"/>
    </row>
    <row r="22" spans="1:9">
      <c r="A22" s="646"/>
      <c r="B22" s="644"/>
      <c r="C22" s="647"/>
      <c r="D22" s="644"/>
      <c r="E22" s="644"/>
      <c r="F22" s="644"/>
      <c r="G22" s="644"/>
      <c r="H22" s="14"/>
      <c r="I22" s="645"/>
    </row>
    <row r="23" spans="1:9" ht="93">
      <c r="A23" s="646"/>
      <c r="B23" s="644"/>
      <c r="C23" s="647" t="s">
        <v>308</v>
      </c>
      <c r="D23" s="644"/>
      <c r="E23" s="644"/>
      <c r="F23" s="644"/>
      <c r="G23" s="644"/>
      <c r="H23" s="14"/>
      <c r="I23" s="645"/>
    </row>
    <row r="24" spans="1:9" ht="46.5">
      <c r="A24" s="646">
        <v>2.0099999999999998</v>
      </c>
      <c r="B24" s="644" t="s">
        <v>280</v>
      </c>
      <c r="C24" s="647" t="s">
        <v>1384</v>
      </c>
      <c r="D24" s="644" t="s">
        <v>16</v>
      </c>
      <c r="E24" s="644">
        <v>5.2</v>
      </c>
      <c r="F24" s="644">
        <v>8.1999999999999993</v>
      </c>
      <c r="G24" s="644">
        <f>E24+F24</f>
        <v>13.399999999999999</v>
      </c>
      <c r="H24" s="649"/>
      <c r="I24" s="645">
        <f>H24*G24</f>
        <v>0</v>
      </c>
    </row>
    <row r="25" spans="1:9">
      <c r="A25" s="646"/>
      <c r="B25" s="644"/>
      <c r="C25" s="650"/>
      <c r="D25" s="644"/>
      <c r="E25" s="644"/>
      <c r="F25" s="644"/>
      <c r="G25" s="644"/>
      <c r="H25" s="14"/>
      <c r="I25" s="645"/>
    </row>
    <row r="26" spans="1:9" ht="31">
      <c r="A26" s="646">
        <v>2.02</v>
      </c>
      <c r="B26" s="644" t="s">
        <v>281</v>
      </c>
      <c r="C26" s="647" t="s">
        <v>1385</v>
      </c>
      <c r="D26" s="644" t="s">
        <v>17</v>
      </c>
      <c r="E26" s="644">
        <v>7.8</v>
      </c>
      <c r="F26" s="644">
        <v>3.2</v>
      </c>
      <c r="G26" s="644">
        <f>E26+F26</f>
        <v>11</v>
      </c>
      <c r="H26" s="649"/>
      <c r="I26" s="645">
        <f>H26*G26</f>
        <v>0</v>
      </c>
    </row>
    <row r="27" spans="1:9">
      <c r="A27" s="646"/>
      <c r="B27" s="644"/>
      <c r="C27" s="650"/>
      <c r="D27" s="644"/>
      <c r="E27" s="644"/>
      <c r="F27" s="644"/>
      <c r="G27" s="644"/>
      <c r="H27" s="14"/>
      <c r="I27" s="645"/>
    </row>
    <row r="28" spans="1:9" ht="77.5">
      <c r="A28" s="646" t="s">
        <v>400</v>
      </c>
      <c r="B28" s="644"/>
      <c r="C28" s="647" t="s">
        <v>309</v>
      </c>
      <c r="D28" s="644"/>
      <c r="E28" s="644"/>
      <c r="F28" s="644"/>
      <c r="G28" s="644"/>
      <c r="H28" s="14"/>
      <c r="I28" s="645"/>
    </row>
    <row r="29" spans="1:9">
      <c r="A29" s="646" t="s">
        <v>19</v>
      </c>
      <c r="B29" s="644"/>
      <c r="C29" s="647" t="s">
        <v>27</v>
      </c>
      <c r="D29" s="644" t="s">
        <v>28</v>
      </c>
      <c r="E29" s="644">
        <v>8.3000000000000007</v>
      </c>
      <c r="F29" s="644">
        <v>7.5</v>
      </c>
      <c r="G29" s="644">
        <f>E29+F29</f>
        <v>15.8</v>
      </c>
      <c r="H29" s="649"/>
      <c r="I29" s="645">
        <f>H29*G29</f>
        <v>0</v>
      </c>
    </row>
    <row r="30" spans="1:9">
      <c r="A30" s="646" t="s">
        <v>20</v>
      </c>
      <c r="B30" s="644"/>
      <c r="C30" s="647" t="s">
        <v>29</v>
      </c>
      <c r="D30" s="644" t="s">
        <v>28</v>
      </c>
      <c r="E30" s="644">
        <v>2.4</v>
      </c>
      <c r="F30" s="644">
        <v>1.2</v>
      </c>
      <c r="G30" s="644">
        <f>E30+F30</f>
        <v>3.5999999999999996</v>
      </c>
      <c r="H30" s="649"/>
      <c r="I30" s="645">
        <f>H30*G30</f>
        <v>0</v>
      </c>
    </row>
    <row r="31" spans="1:9">
      <c r="A31" s="646"/>
      <c r="B31" s="644"/>
      <c r="C31" s="647"/>
      <c r="D31" s="644"/>
      <c r="E31" s="644"/>
      <c r="F31" s="644"/>
      <c r="G31" s="644"/>
      <c r="H31" s="14"/>
      <c r="I31" s="645"/>
    </row>
    <row r="32" spans="1:9" ht="77.5">
      <c r="A32" s="646" t="s">
        <v>26</v>
      </c>
      <c r="B32" s="644"/>
      <c r="C32" s="647" t="s">
        <v>310</v>
      </c>
      <c r="D32" s="644" t="s">
        <v>16</v>
      </c>
      <c r="E32" s="644">
        <f>5*1*0.7</f>
        <v>3.5</v>
      </c>
      <c r="F32" s="644">
        <v>2.8</v>
      </c>
      <c r="G32" s="644">
        <f>E32+F32</f>
        <v>6.3</v>
      </c>
      <c r="H32" s="649"/>
      <c r="I32" s="645">
        <f>H32*G32</f>
        <v>0</v>
      </c>
    </row>
    <row r="33" spans="1:9">
      <c r="A33" s="646"/>
      <c r="B33" s="644"/>
      <c r="C33" s="647"/>
      <c r="D33" s="644"/>
      <c r="E33" s="644"/>
      <c r="F33" s="644"/>
      <c r="G33" s="644"/>
      <c r="H33" s="14"/>
      <c r="I33" s="645"/>
    </row>
    <row r="34" spans="1:9" ht="77.5">
      <c r="A34" s="646" t="s">
        <v>30</v>
      </c>
      <c r="B34" s="644" t="s">
        <v>282</v>
      </c>
      <c r="C34" s="647" t="s">
        <v>1386</v>
      </c>
      <c r="D34" s="644" t="s">
        <v>16</v>
      </c>
      <c r="E34" s="644">
        <v>0</v>
      </c>
      <c r="F34" s="644">
        <v>0</v>
      </c>
      <c r="G34" s="644">
        <f>E34+F34</f>
        <v>0</v>
      </c>
      <c r="H34" s="649"/>
      <c r="I34" s="645"/>
    </row>
    <row r="35" spans="1:9">
      <c r="A35" s="646"/>
      <c r="B35" s="644"/>
      <c r="C35" s="647"/>
      <c r="D35" s="644"/>
      <c r="E35" s="644"/>
      <c r="F35" s="644"/>
      <c r="G35" s="644"/>
      <c r="H35" s="14"/>
      <c r="I35" s="645"/>
    </row>
    <row r="36" spans="1:9" ht="46.5">
      <c r="A36" s="646" t="s">
        <v>31</v>
      </c>
      <c r="B36" s="644" t="s">
        <v>283</v>
      </c>
      <c r="C36" s="647" t="s">
        <v>1387</v>
      </c>
      <c r="D36" s="644" t="s">
        <v>32</v>
      </c>
      <c r="E36" s="644">
        <v>1.4</v>
      </c>
      <c r="F36" s="644">
        <v>1.3</v>
      </c>
      <c r="G36" s="644">
        <f>E36+F36</f>
        <v>2.7</v>
      </c>
      <c r="H36" s="649"/>
      <c r="I36" s="645">
        <f>H36*G36</f>
        <v>0</v>
      </c>
    </row>
    <row r="37" spans="1:9">
      <c r="A37" s="646"/>
      <c r="B37" s="644"/>
      <c r="C37" s="647"/>
      <c r="D37" s="644"/>
      <c r="E37" s="644"/>
      <c r="F37" s="644"/>
      <c r="G37" s="644"/>
      <c r="H37" s="14"/>
      <c r="I37" s="645"/>
    </row>
    <row r="38" spans="1:9">
      <c r="A38" s="646">
        <v>2.0699999999999998</v>
      </c>
      <c r="B38" s="644"/>
      <c r="C38" s="647" t="s">
        <v>1182</v>
      </c>
      <c r="D38" s="644"/>
      <c r="E38" s="644"/>
      <c r="F38" s="644"/>
      <c r="G38" s="644"/>
      <c r="H38" s="14"/>
      <c r="I38" s="645"/>
    </row>
    <row r="39" spans="1:9" ht="124">
      <c r="A39" s="652"/>
      <c r="B39" s="653"/>
      <c r="C39" s="647" t="s">
        <v>311</v>
      </c>
      <c r="D39" s="654" t="s">
        <v>16</v>
      </c>
      <c r="E39" s="653">
        <v>1.3</v>
      </c>
      <c r="F39" s="653">
        <v>5.3</v>
      </c>
      <c r="G39" s="653">
        <f>E39+F39</f>
        <v>6.6</v>
      </c>
      <c r="H39" s="655"/>
      <c r="I39" s="645">
        <f>H39*G39</f>
        <v>0</v>
      </c>
    </row>
    <row r="40" spans="1:9">
      <c r="A40" s="646"/>
      <c r="B40" s="650"/>
      <c r="C40" s="647"/>
      <c r="D40" s="650"/>
      <c r="E40" s="644"/>
      <c r="F40" s="644"/>
      <c r="G40" s="644"/>
      <c r="H40" s="14"/>
      <c r="I40" s="645"/>
    </row>
    <row r="41" spans="1:9" ht="77.5">
      <c r="A41" s="646">
        <v>2.08</v>
      </c>
      <c r="B41" s="644"/>
      <c r="C41" s="647" t="s">
        <v>312</v>
      </c>
      <c r="D41" s="644" t="s">
        <v>16</v>
      </c>
      <c r="E41" s="644">
        <v>0</v>
      </c>
      <c r="F41" s="644">
        <v>4</v>
      </c>
      <c r="G41" s="644">
        <f>E41+F41</f>
        <v>4</v>
      </c>
      <c r="H41" s="649"/>
      <c r="I41" s="645">
        <f>H41*G41</f>
        <v>0</v>
      </c>
    </row>
    <row r="42" spans="1:9">
      <c r="A42" s="646"/>
      <c r="B42" s="644"/>
      <c r="C42" s="647"/>
      <c r="D42" s="644"/>
      <c r="E42" s="644"/>
      <c r="F42" s="644"/>
      <c r="G42" s="644"/>
      <c r="H42" s="14"/>
      <c r="I42" s="645"/>
    </row>
    <row r="43" spans="1:9">
      <c r="A43" s="643" t="s">
        <v>33</v>
      </c>
      <c r="B43" s="651"/>
      <c r="C43" s="648" t="s">
        <v>2</v>
      </c>
      <c r="D43" s="644"/>
      <c r="E43" s="644"/>
      <c r="F43" s="644"/>
      <c r="G43" s="644"/>
      <c r="H43" s="14"/>
      <c r="I43" s="645"/>
    </row>
    <row r="44" spans="1:9">
      <c r="A44" s="646"/>
      <c r="B44" s="644"/>
      <c r="C44" s="647"/>
      <c r="D44" s="644"/>
      <c r="E44" s="644"/>
      <c r="F44" s="644"/>
      <c r="G44" s="644"/>
      <c r="H44" s="14"/>
      <c r="I44" s="645"/>
    </row>
    <row r="45" spans="1:9" ht="31">
      <c r="A45" s="646" t="s">
        <v>34</v>
      </c>
      <c r="B45" s="644" t="s">
        <v>284</v>
      </c>
      <c r="C45" s="650" t="s">
        <v>1388</v>
      </c>
      <c r="D45" s="644" t="s">
        <v>16</v>
      </c>
      <c r="E45" s="644">
        <v>5</v>
      </c>
      <c r="F45" s="644">
        <v>32</v>
      </c>
      <c r="G45" s="644">
        <f>E45+F45</f>
        <v>37</v>
      </c>
      <c r="H45" s="649"/>
      <c r="I45" s="645">
        <f>H45*G45</f>
        <v>0</v>
      </c>
    </row>
    <row r="46" spans="1:9">
      <c r="A46" s="646"/>
      <c r="B46" s="644"/>
      <c r="C46" s="650"/>
      <c r="D46" s="644"/>
      <c r="E46" s="644"/>
      <c r="F46" s="644"/>
      <c r="G46" s="644"/>
      <c r="H46" s="14"/>
      <c r="I46" s="645"/>
    </row>
    <row r="47" spans="1:9" ht="77.5">
      <c r="A47" s="646" t="s">
        <v>35</v>
      </c>
      <c r="B47" s="644"/>
      <c r="C47" s="647" t="s">
        <v>313</v>
      </c>
      <c r="D47" s="644" t="s">
        <v>16</v>
      </c>
      <c r="E47" s="644">
        <v>75</v>
      </c>
      <c r="F47" s="644">
        <v>60</v>
      </c>
      <c r="G47" s="644">
        <f>E47+F47</f>
        <v>135</v>
      </c>
      <c r="H47" s="649"/>
      <c r="I47" s="645">
        <f>H47*G47</f>
        <v>0</v>
      </c>
    </row>
    <row r="48" spans="1:9">
      <c r="A48" s="646"/>
      <c r="B48" s="644"/>
      <c r="C48" s="647"/>
      <c r="D48" s="644"/>
      <c r="E48" s="644"/>
      <c r="F48" s="644"/>
      <c r="G48" s="644"/>
      <c r="H48" s="14"/>
      <c r="I48" s="645"/>
    </row>
    <row r="49" spans="1:9">
      <c r="A49" s="643" t="s">
        <v>36</v>
      </c>
      <c r="B49" s="651"/>
      <c r="C49" s="648" t="s">
        <v>37</v>
      </c>
      <c r="D49" s="644"/>
      <c r="E49" s="644"/>
      <c r="F49" s="644"/>
      <c r="G49" s="644"/>
      <c r="H49" s="14"/>
      <c r="I49" s="645"/>
    </row>
    <row r="50" spans="1:9">
      <c r="A50" s="646"/>
      <c r="B50" s="647"/>
      <c r="C50" s="647"/>
      <c r="D50" s="644"/>
      <c r="E50" s="644"/>
      <c r="F50" s="644"/>
      <c r="G50" s="644"/>
      <c r="H50" s="14"/>
      <c r="I50" s="645"/>
    </row>
    <row r="51" spans="1:9">
      <c r="A51" s="646" t="s">
        <v>39</v>
      </c>
      <c r="B51" s="647"/>
      <c r="C51" s="648" t="s">
        <v>235</v>
      </c>
      <c r="D51" s="644"/>
      <c r="E51" s="644"/>
      <c r="F51" s="644"/>
      <c r="G51" s="644"/>
      <c r="H51" s="14"/>
      <c r="I51" s="645"/>
    </row>
    <row r="52" spans="1:9" ht="62">
      <c r="A52" s="646"/>
      <c r="B52" s="647"/>
      <c r="C52" s="656" t="s">
        <v>1461</v>
      </c>
      <c r="D52" s="644" t="s">
        <v>16</v>
      </c>
      <c r="E52" s="644">
        <v>1960.71</v>
      </c>
      <c r="F52" s="644">
        <v>1992.94</v>
      </c>
      <c r="G52" s="644">
        <f>E52+F52</f>
        <v>3953.65</v>
      </c>
      <c r="H52" s="649"/>
      <c r="I52" s="645">
        <f>H52*G52</f>
        <v>0</v>
      </c>
    </row>
    <row r="53" spans="1:9">
      <c r="A53" s="646"/>
      <c r="B53" s="644"/>
      <c r="C53" s="647"/>
      <c r="D53" s="644"/>
      <c r="E53" s="644"/>
      <c r="F53" s="644"/>
      <c r="G53" s="644"/>
      <c r="H53" s="14"/>
      <c r="I53" s="645"/>
    </row>
    <row r="54" spans="1:9">
      <c r="A54" s="646" t="s">
        <v>237</v>
      </c>
      <c r="B54" s="644"/>
      <c r="C54" s="648" t="s">
        <v>236</v>
      </c>
      <c r="D54" s="644"/>
      <c r="E54" s="644"/>
      <c r="F54" s="644"/>
      <c r="G54" s="644"/>
      <c r="H54" s="14"/>
      <c r="I54" s="645"/>
    </row>
    <row r="55" spans="1:9" ht="139.5">
      <c r="A55" s="646"/>
      <c r="B55" s="644"/>
      <c r="C55" s="647" t="s">
        <v>1180</v>
      </c>
      <c r="D55" s="644" t="s">
        <v>16</v>
      </c>
      <c r="E55" s="644">
        <v>40</v>
      </c>
      <c r="F55" s="644">
        <v>300</v>
      </c>
      <c r="G55" s="644">
        <f>E55+F55</f>
        <v>340</v>
      </c>
      <c r="H55" s="649"/>
      <c r="I55" s="645">
        <f>H55*G55</f>
        <v>0</v>
      </c>
    </row>
    <row r="56" spans="1:9">
      <c r="A56" s="646"/>
      <c r="B56" s="644"/>
      <c r="C56" s="647"/>
      <c r="D56" s="644"/>
      <c r="E56" s="644"/>
      <c r="F56" s="644"/>
      <c r="G56" s="644"/>
      <c r="H56" s="14"/>
      <c r="I56" s="645"/>
    </row>
    <row r="57" spans="1:9" ht="139.5">
      <c r="A57" s="646"/>
      <c r="B57" s="644"/>
      <c r="C57" s="647" t="s">
        <v>1181</v>
      </c>
      <c r="D57" s="644" t="s">
        <v>16</v>
      </c>
      <c r="E57" s="644">
        <v>508</v>
      </c>
      <c r="F57" s="644">
        <v>310</v>
      </c>
      <c r="G57" s="644">
        <f>E57+F57</f>
        <v>818</v>
      </c>
      <c r="H57" s="649"/>
      <c r="I57" s="645">
        <f>H57*G57</f>
        <v>0</v>
      </c>
    </row>
    <row r="58" spans="1:9">
      <c r="A58" s="646"/>
      <c r="B58" s="644"/>
      <c r="C58" s="647"/>
      <c r="D58" s="644"/>
      <c r="E58" s="644"/>
      <c r="F58" s="644"/>
      <c r="G58" s="644"/>
      <c r="H58" s="14"/>
      <c r="I58" s="645"/>
    </row>
    <row r="59" spans="1:9">
      <c r="A59" s="646" t="s">
        <v>40</v>
      </c>
      <c r="B59" s="644"/>
      <c r="C59" s="648" t="s">
        <v>238</v>
      </c>
      <c r="D59" s="644"/>
      <c r="E59" s="644"/>
      <c r="F59" s="644"/>
      <c r="G59" s="644"/>
      <c r="H59" s="14"/>
      <c r="I59" s="645"/>
    </row>
    <row r="60" spans="1:9" ht="139.5">
      <c r="A60" s="646" t="s">
        <v>241</v>
      </c>
      <c r="B60" s="644"/>
      <c r="C60" s="656" t="s">
        <v>366</v>
      </c>
      <c r="D60" s="644" t="s">
        <v>16</v>
      </c>
      <c r="E60" s="644">
        <v>664</v>
      </c>
      <c r="F60" s="644">
        <v>855</v>
      </c>
      <c r="G60" s="644">
        <f>E60+F60</f>
        <v>1519</v>
      </c>
      <c r="H60" s="649"/>
      <c r="I60" s="645">
        <f>H60*G60</f>
        <v>0</v>
      </c>
    </row>
    <row r="61" spans="1:9">
      <c r="A61" s="646" t="s">
        <v>41</v>
      </c>
      <c r="B61" s="644"/>
      <c r="C61" s="648" t="s">
        <v>240</v>
      </c>
      <c r="D61" s="644"/>
      <c r="E61" s="644"/>
      <c r="F61" s="644"/>
      <c r="G61" s="644"/>
      <c r="H61" s="14"/>
      <c r="I61" s="645"/>
    </row>
    <row r="62" spans="1:9" ht="139.5">
      <c r="A62" s="646" t="s">
        <v>241</v>
      </c>
      <c r="B62" s="644"/>
      <c r="C62" s="657" t="s">
        <v>314</v>
      </c>
      <c r="D62" s="644" t="s">
        <v>16</v>
      </c>
      <c r="E62" s="644">
        <v>178.65</v>
      </c>
      <c r="F62" s="644">
        <v>66.900000000000006</v>
      </c>
      <c r="G62" s="644">
        <f>E62+F62</f>
        <v>245.55</v>
      </c>
      <c r="H62" s="649"/>
      <c r="I62" s="645">
        <f>H62*G62</f>
        <v>0</v>
      </c>
    </row>
    <row r="63" spans="1:9" ht="108.5">
      <c r="A63" s="646" t="s">
        <v>25</v>
      </c>
      <c r="B63" s="654"/>
      <c r="C63" s="647" t="s">
        <v>315</v>
      </c>
      <c r="D63" s="644" t="s">
        <v>16</v>
      </c>
      <c r="E63" s="644">
        <v>10</v>
      </c>
      <c r="F63" s="644">
        <v>12</v>
      </c>
      <c r="G63" s="644">
        <f>E63+F63</f>
        <v>22</v>
      </c>
      <c r="H63" s="649"/>
      <c r="I63" s="645">
        <f>H63*G63</f>
        <v>0</v>
      </c>
    </row>
    <row r="64" spans="1:9" ht="139.5">
      <c r="A64" s="646" t="s">
        <v>74</v>
      </c>
      <c r="B64" s="644"/>
      <c r="C64" s="647" t="s">
        <v>316</v>
      </c>
      <c r="D64" s="644" t="s">
        <v>16</v>
      </c>
      <c r="E64" s="644">
        <v>14.5</v>
      </c>
      <c r="F64" s="644">
        <v>8.5</v>
      </c>
      <c r="G64" s="644">
        <f>E64+F64</f>
        <v>23</v>
      </c>
      <c r="H64" s="649"/>
      <c r="I64" s="645">
        <f>H64*G64</f>
        <v>0</v>
      </c>
    </row>
    <row r="65" spans="1:9">
      <c r="A65" s="646"/>
      <c r="B65" s="644"/>
      <c r="C65" s="647"/>
      <c r="D65" s="644"/>
      <c r="E65" s="644"/>
      <c r="F65" s="644"/>
      <c r="G65" s="644"/>
      <c r="H65" s="14"/>
      <c r="I65" s="645"/>
    </row>
    <row r="66" spans="1:9">
      <c r="A66" s="646" t="s">
        <v>41</v>
      </c>
      <c r="B66" s="644"/>
      <c r="C66" s="648" t="s">
        <v>239</v>
      </c>
      <c r="D66" s="644"/>
      <c r="E66" s="644"/>
      <c r="F66" s="644"/>
      <c r="G66" s="644"/>
      <c r="H66" s="14"/>
      <c r="I66" s="645"/>
    </row>
    <row r="67" spans="1:9" ht="139.5">
      <c r="A67" s="646" t="s">
        <v>24</v>
      </c>
      <c r="B67" s="644"/>
      <c r="C67" s="647" t="s">
        <v>317</v>
      </c>
      <c r="D67" s="644" t="s">
        <v>16</v>
      </c>
      <c r="E67" s="644">
        <v>85</v>
      </c>
      <c r="F67" s="644">
        <v>85</v>
      </c>
      <c r="G67" s="644">
        <f>E67+F67</f>
        <v>170</v>
      </c>
      <c r="H67" s="649"/>
      <c r="I67" s="645">
        <f>H67*G67</f>
        <v>0</v>
      </c>
    </row>
    <row r="68" spans="1:9" ht="186">
      <c r="A68" s="646" t="s">
        <v>25</v>
      </c>
      <c r="B68" s="644"/>
      <c r="C68" s="647" t="s">
        <v>318</v>
      </c>
      <c r="D68" s="644" t="s">
        <v>16</v>
      </c>
      <c r="E68" s="644">
        <v>4</v>
      </c>
      <c r="F68" s="644">
        <v>0</v>
      </c>
      <c r="G68" s="644">
        <f>E68+F68</f>
        <v>4</v>
      </c>
      <c r="H68" s="649"/>
      <c r="I68" s="645">
        <f>H68*G68</f>
        <v>0</v>
      </c>
    </row>
    <row r="69" spans="1:9" ht="93">
      <c r="A69" s="646" t="s">
        <v>74</v>
      </c>
      <c r="B69" s="644" t="s">
        <v>292</v>
      </c>
      <c r="C69" s="650" t="s">
        <v>1389</v>
      </c>
      <c r="D69" s="644" t="s">
        <v>16</v>
      </c>
      <c r="E69" s="644">
        <v>1.2</v>
      </c>
      <c r="F69" s="644">
        <v>2.4</v>
      </c>
      <c r="G69" s="644">
        <f>E69+F69</f>
        <v>3.5999999999999996</v>
      </c>
      <c r="H69" s="649"/>
      <c r="I69" s="645">
        <f>H69*G69</f>
        <v>0</v>
      </c>
    </row>
    <row r="70" spans="1:9">
      <c r="A70" s="646" t="s">
        <v>401</v>
      </c>
      <c r="B70" s="644"/>
      <c r="C70" s="658" t="s">
        <v>373</v>
      </c>
      <c r="D70" s="644"/>
      <c r="E70" s="644"/>
      <c r="F70" s="644"/>
      <c r="G70" s="644"/>
      <c r="H70" s="14"/>
      <c r="I70" s="645"/>
    </row>
    <row r="71" spans="1:9">
      <c r="A71" s="646"/>
      <c r="B71" s="644"/>
      <c r="C71" s="658"/>
      <c r="D71" s="644"/>
      <c r="E71" s="644"/>
      <c r="F71" s="644"/>
      <c r="G71" s="644"/>
      <c r="H71" s="14"/>
      <c r="I71" s="645"/>
    </row>
    <row r="72" spans="1:9">
      <c r="A72" s="646" t="s">
        <v>24</v>
      </c>
      <c r="B72" s="644"/>
      <c r="C72" s="658" t="s">
        <v>375</v>
      </c>
      <c r="D72" s="644"/>
      <c r="E72" s="644"/>
      <c r="F72" s="644"/>
      <c r="G72" s="644"/>
      <c r="H72" s="14"/>
      <c r="I72" s="645"/>
    </row>
    <row r="73" spans="1:9" ht="170.5">
      <c r="A73" s="646"/>
      <c r="B73" s="644"/>
      <c r="C73" s="659" t="s">
        <v>319</v>
      </c>
      <c r="D73" s="644" t="s">
        <v>43</v>
      </c>
      <c r="E73" s="644">
        <v>450.9</v>
      </c>
      <c r="F73" s="644">
        <v>214</v>
      </c>
      <c r="G73" s="644">
        <f>E73+F73</f>
        <v>664.9</v>
      </c>
      <c r="H73" s="649"/>
      <c r="I73" s="645">
        <f>H73*G73</f>
        <v>0</v>
      </c>
    </row>
    <row r="74" spans="1:9">
      <c r="A74" s="646" t="s">
        <v>25</v>
      </c>
      <c r="B74" s="644"/>
      <c r="C74" s="658" t="s">
        <v>376</v>
      </c>
      <c r="D74" s="644"/>
      <c r="E74" s="644"/>
      <c r="F74" s="644"/>
      <c r="G74" s="644"/>
      <c r="H74" s="14"/>
      <c r="I74" s="645"/>
    </row>
    <row r="75" spans="1:9" ht="170.5">
      <c r="A75" s="646"/>
      <c r="B75" s="644"/>
      <c r="C75" s="659" t="s">
        <v>374</v>
      </c>
      <c r="D75" s="644" t="s">
        <v>43</v>
      </c>
      <c r="E75" s="644">
        <v>58.1</v>
      </c>
      <c r="F75" s="644">
        <v>190</v>
      </c>
      <c r="G75" s="644">
        <f>E75+F75</f>
        <v>248.1</v>
      </c>
      <c r="H75" s="649"/>
      <c r="I75" s="645">
        <f>H75*G75</f>
        <v>0</v>
      </c>
    </row>
    <row r="76" spans="1:9">
      <c r="A76" s="646" t="s">
        <v>74</v>
      </c>
      <c r="B76" s="644"/>
      <c r="C76" s="658" t="s">
        <v>377</v>
      </c>
      <c r="D76" s="644"/>
      <c r="E76" s="644"/>
      <c r="F76" s="644"/>
      <c r="G76" s="644"/>
      <c r="H76" s="14"/>
      <c r="I76" s="645"/>
    </row>
    <row r="77" spans="1:9" ht="232.5">
      <c r="A77" s="646"/>
      <c r="B77" s="644"/>
      <c r="C77" s="647" t="s">
        <v>367</v>
      </c>
      <c r="D77" s="644" t="s">
        <v>43</v>
      </c>
      <c r="E77" s="644">
        <v>0</v>
      </c>
      <c r="F77" s="644">
        <v>29</v>
      </c>
      <c r="G77" s="644">
        <f>E77+F77</f>
        <v>29</v>
      </c>
      <c r="H77" s="649"/>
      <c r="I77" s="645">
        <f>H77*G77</f>
        <v>0</v>
      </c>
    </row>
    <row r="78" spans="1:9">
      <c r="A78" s="646" t="s">
        <v>75</v>
      </c>
      <c r="B78" s="644"/>
      <c r="C78" s="658" t="s">
        <v>379</v>
      </c>
      <c r="D78" s="644"/>
      <c r="E78" s="644"/>
      <c r="F78" s="644"/>
      <c r="G78" s="644"/>
      <c r="H78" s="14"/>
      <c r="I78" s="645"/>
    </row>
    <row r="79" spans="1:9" ht="409.5">
      <c r="A79" s="646"/>
      <c r="B79" s="644" t="s">
        <v>296</v>
      </c>
      <c r="C79" s="659" t="s">
        <v>1390</v>
      </c>
      <c r="D79" s="644" t="s">
        <v>16</v>
      </c>
      <c r="E79" s="644">
        <v>18.97</v>
      </c>
      <c r="F79" s="644">
        <v>0</v>
      </c>
      <c r="G79" s="644">
        <f>E79+F79</f>
        <v>18.97</v>
      </c>
      <c r="H79" s="649"/>
      <c r="I79" s="645">
        <f>H79*G79</f>
        <v>0</v>
      </c>
    </row>
    <row r="80" spans="1:9">
      <c r="A80" s="646" t="s">
        <v>402</v>
      </c>
      <c r="B80" s="644"/>
      <c r="C80" s="658" t="s">
        <v>381</v>
      </c>
      <c r="D80" s="644"/>
      <c r="E80" s="644"/>
      <c r="F80" s="644"/>
      <c r="G80" s="644"/>
      <c r="H80" s="14"/>
      <c r="I80" s="645"/>
    </row>
    <row r="81" spans="1:9" ht="170.5">
      <c r="A81" s="646"/>
      <c r="B81" s="644"/>
      <c r="C81" s="659" t="s">
        <v>320</v>
      </c>
      <c r="D81" s="644" t="s">
        <v>16</v>
      </c>
      <c r="E81" s="644">
        <v>550</v>
      </c>
      <c r="F81" s="644">
        <v>751</v>
      </c>
      <c r="G81" s="644">
        <f>E81+F81</f>
        <v>1301</v>
      </c>
      <c r="H81" s="649"/>
      <c r="I81" s="645">
        <f>H81*G81</f>
        <v>0</v>
      </c>
    </row>
    <row r="82" spans="1:9">
      <c r="A82" s="646"/>
      <c r="B82" s="644"/>
      <c r="C82" s="647"/>
      <c r="D82" s="644"/>
      <c r="E82" s="644"/>
      <c r="F82" s="644"/>
      <c r="G82" s="644"/>
      <c r="H82" s="14"/>
      <c r="I82" s="660"/>
    </row>
    <row r="83" spans="1:9">
      <c r="A83" s="646" t="s">
        <v>44</v>
      </c>
      <c r="B83" s="644"/>
      <c r="C83" s="651"/>
      <c r="D83" s="651"/>
      <c r="E83" s="651"/>
      <c r="F83" s="651"/>
      <c r="G83" s="651"/>
      <c r="H83" s="661"/>
      <c r="I83" s="662"/>
    </row>
    <row r="84" spans="1:9">
      <c r="A84" s="646"/>
      <c r="B84" s="644"/>
      <c r="C84" s="651"/>
      <c r="D84" s="651"/>
      <c r="E84" s="651"/>
      <c r="F84" s="651"/>
      <c r="G84" s="651"/>
      <c r="H84" s="661"/>
      <c r="I84" s="662"/>
    </row>
    <row r="85" spans="1:9">
      <c r="A85" s="643" t="s">
        <v>45</v>
      </c>
      <c r="B85" s="651"/>
      <c r="C85" s="648" t="s">
        <v>403</v>
      </c>
      <c r="D85" s="644"/>
      <c r="E85" s="644"/>
      <c r="F85" s="644"/>
      <c r="G85" s="644"/>
      <c r="H85" s="14"/>
      <c r="I85" s="645"/>
    </row>
    <row r="86" spans="1:9" ht="108.5">
      <c r="A86" s="646" t="s">
        <v>19</v>
      </c>
      <c r="B86" s="644"/>
      <c r="C86" s="647" t="s">
        <v>321</v>
      </c>
      <c r="D86" s="644" t="s">
        <v>46</v>
      </c>
      <c r="E86" s="644">
        <v>1134.3800000000001</v>
      </c>
      <c r="F86" s="644">
        <v>1150.2</v>
      </c>
      <c r="G86" s="644">
        <f>E86+F86</f>
        <v>2284.58</v>
      </c>
      <c r="H86" s="649"/>
      <c r="I86" s="645">
        <f>H86*G86</f>
        <v>0</v>
      </c>
    </row>
    <row r="87" spans="1:9">
      <c r="A87" s="646"/>
      <c r="B87" s="644"/>
      <c r="C87" s="647"/>
      <c r="D87" s="644"/>
      <c r="E87" s="644"/>
      <c r="F87" s="644"/>
      <c r="G87" s="644"/>
      <c r="H87" s="14"/>
      <c r="I87" s="660"/>
    </row>
    <row r="88" spans="1:9">
      <c r="A88" s="643" t="s">
        <v>47</v>
      </c>
      <c r="B88" s="651"/>
      <c r="C88" s="648" t="s">
        <v>48</v>
      </c>
      <c r="D88" s="644"/>
      <c r="E88" s="644"/>
      <c r="F88" s="644"/>
      <c r="G88" s="644"/>
      <c r="H88" s="14"/>
      <c r="I88" s="645"/>
    </row>
    <row r="89" spans="1:9">
      <c r="A89" s="646"/>
      <c r="B89" s="644"/>
      <c r="C89" s="647"/>
      <c r="D89" s="644"/>
      <c r="E89" s="644"/>
      <c r="F89" s="644"/>
      <c r="G89" s="644"/>
      <c r="H89" s="14"/>
      <c r="I89" s="645"/>
    </row>
    <row r="90" spans="1:9" ht="170.5">
      <c r="A90" s="646" t="s">
        <v>49</v>
      </c>
      <c r="B90" s="644"/>
      <c r="C90" s="647" t="s">
        <v>322</v>
      </c>
      <c r="D90" s="644" t="s">
        <v>16</v>
      </c>
      <c r="E90" s="644">
        <v>0.76</v>
      </c>
      <c r="F90" s="644">
        <v>0.88</v>
      </c>
      <c r="G90" s="644">
        <f>E90+F90</f>
        <v>1.6400000000000001</v>
      </c>
      <c r="H90" s="649"/>
      <c r="I90" s="645">
        <f>H90*G90</f>
        <v>0</v>
      </c>
    </row>
    <row r="91" spans="1:9" ht="170.5">
      <c r="A91" s="646" t="s">
        <v>404</v>
      </c>
      <c r="B91" s="644"/>
      <c r="C91" s="647" t="s">
        <v>323</v>
      </c>
      <c r="D91" s="644" t="s">
        <v>16</v>
      </c>
      <c r="E91" s="644">
        <v>14.5</v>
      </c>
      <c r="F91" s="644">
        <v>0</v>
      </c>
      <c r="G91" s="644">
        <f>E91+F91</f>
        <v>14.5</v>
      </c>
      <c r="H91" s="649"/>
      <c r="I91" s="645">
        <f>H91*G91</f>
        <v>0</v>
      </c>
    </row>
    <row r="92" spans="1:9">
      <c r="A92" s="646"/>
      <c r="B92" s="644"/>
      <c r="C92" s="647"/>
      <c r="D92" s="644"/>
      <c r="E92" s="644"/>
      <c r="F92" s="644"/>
      <c r="G92" s="644"/>
      <c r="H92" s="14"/>
      <c r="I92" s="645"/>
    </row>
    <row r="93" spans="1:9">
      <c r="A93" s="646"/>
      <c r="B93" s="644"/>
      <c r="C93" s="651"/>
      <c r="D93" s="651"/>
      <c r="E93" s="651"/>
      <c r="F93" s="651"/>
      <c r="G93" s="651"/>
      <c r="H93" s="661"/>
      <c r="I93" s="662"/>
    </row>
    <row r="94" spans="1:9">
      <c r="A94" s="646"/>
      <c r="B94" s="644"/>
      <c r="C94" s="647"/>
      <c r="D94" s="644"/>
      <c r="E94" s="644"/>
      <c r="F94" s="644"/>
      <c r="G94" s="644"/>
      <c r="H94" s="14"/>
      <c r="I94" s="645"/>
    </row>
    <row r="95" spans="1:9">
      <c r="A95" s="643" t="s">
        <v>118</v>
      </c>
      <c r="B95" s="651"/>
      <c r="C95" s="648" t="s">
        <v>60</v>
      </c>
      <c r="D95" s="644"/>
      <c r="E95" s="644"/>
      <c r="F95" s="644"/>
      <c r="G95" s="644"/>
      <c r="H95" s="14"/>
      <c r="I95" s="645"/>
    </row>
    <row r="96" spans="1:9">
      <c r="A96" s="646" t="s">
        <v>405</v>
      </c>
      <c r="B96" s="644"/>
      <c r="C96" s="658" t="s">
        <v>382</v>
      </c>
      <c r="D96" s="644"/>
      <c r="E96" s="644"/>
      <c r="F96" s="644"/>
      <c r="G96" s="644"/>
      <c r="H96" s="14"/>
      <c r="I96" s="645"/>
    </row>
    <row r="97" spans="1:9" ht="201.5">
      <c r="A97" s="646" t="s">
        <v>24</v>
      </c>
      <c r="B97" s="644"/>
      <c r="C97" s="650" t="s">
        <v>324</v>
      </c>
      <c r="D97" s="644" t="s">
        <v>16</v>
      </c>
      <c r="E97" s="644">
        <v>2574.2800000000002</v>
      </c>
      <c r="F97" s="644">
        <v>2261.6</v>
      </c>
      <c r="G97" s="644">
        <f>E97+F97</f>
        <v>4835.88</v>
      </c>
      <c r="H97" s="649"/>
      <c r="I97" s="645">
        <f>H97*G97</f>
        <v>0</v>
      </c>
    </row>
    <row r="98" spans="1:9">
      <c r="A98" s="646" t="s">
        <v>129</v>
      </c>
      <c r="B98" s="644"/>
      <c r="C98" s="658" t="s">
        <v>383</v>
      </c>
      <c r="D98" s="644"/>
      <c r="E98" s="644"/>
      <c r="F98" s="644"/>
      <c r="G98" s="644"/>
      <c r="H98" s="14"/>
      <c r="I98" s="645"/>
    </row>
    <row r="99" spans="1:9" ht="62">
      <c r="A99" s="646" t="s">
        <v>24</v>
      </c>
      <c r="B99" s="644"/>
      <c r="C99" s="650" t="s">
        <v>325</v>
      </c>
      <c r="D99" s="644" t="s">
        <v>16</v>
      </c>
      <c r="E99" s="644">
        <v>285.89999999999998</v>
      </c>
      <c r="F99" s="644">
        <v>251.1</v>
      </c>
      <c r="G99" s="644">
        <f>F99+E99</f>
        <v>537</v>
      </c>
      <c r="H99" s="649"/>
      <c r="I99" s="645">
        <f>H99*G99</f>
        <v>0</v>
      </c>
    </row>
    <row r="100" spans="1:9">
      <c r="A100" s="646" t="s">
        <v>406</v>
      </c>
      <c r="B100" s="644"/>
      <c r="C100" s="658" t="s">
        <v>384</v>
      </c>
      <c r="D100" s="644"/>
      <c r="E100" s="644"/>
      <c r="F100" s="644"/>
      <c r="G100" s="644"/>
      <c r="H100" s="14"/>
      <c r="I100" s="645"/>
    </row>
    <row r="101" spans="1:9" ht="62">
      <c r="A101" s="646" t="s">
        <v>24</v>
      </c>
      <c r="B101" s="644"/>
      <c r="C101" s="650" t="s">
        <v>326</v>
      </c>
      <c r="D101" s="644" t="s">
        <v>16</v>
      </c>
      <c r="E101" s="644">
        <v>0</v>
      </c>
      <c r="F101" s="644">
        <v>67.92</v>
      </c>
      <c r="G101" s="644">
        <f>F101+E101</f>
        <v>67.92</v>
      </c>
      <c r="H101" s="649"/>
      <c r="I101" s="645">
        <f>H101*G101</f>
        <v>0</v>
      </c>
    </row>
    <row r="102" spans="1:9">
      <c r="A102" s="646" t="s">
        <v>407</v>
      </c>
      <c r="B102" s="644"/>
      <c r="C102" s="658" t="s">
        <v>385</v>
      </c>
      <c r="D102" s="644"/>
      <c r="E102" s="644"/>
      <c r="F102" s="644"/>
      <c r="G102" s="644"/>
      <c r="H102" s="14"/>
      <c r="I102" s="645"/>
    </row>
    <row r="103" spans="1:9" ht="62">
      <c r="A103" s="646"/>
      <c r="B103" s="644"/>
      <c r="C103" s="650" t="s">
        <v>327</v>
      </c>
      <c r="D103" s="644"/>
      <c r="E103" s="644"/>
      <c r="F103" s="644"/>
      <c r="G103" s="644"/>
      <c r="H103" s="14"/>
      <c r="I103" s="645"/>
    </row>
    <row r="104" spans="1:9">
      <c r="A104" s="646" t="s">
        <v>24</v>
      </c>
      <c r="B104" s="644"/>
      <c r="C104" s="650" t="s">
        <v>242</v>
      </c>
      <c r="D104" s="644" t="s">
        <v>16</v>
      </c>
      <c r="E104" s="644">
        <v>190.084</v>
      </c>
      <c r="F104" s="644">
        <v>56.22</v>
      </c>
      <c r="G104" s="644">
        <f>F104+E104</f>
        <v>246.304</v>
      </c>
      <c r="H104" s="649"/>
      <c r="I104" s="645">
        <f>H104*G104</f>
        <v>0</v>
      </c>
    </row>
    <row r="105" spans="1:9">
      <c r="A105" s="646" t="s">
        <v>25</v>
      </c>
      <c r="B105" s="644"/>
      <c r="C105" s="650" t="s">
        <v>243</v>
      </c>
      <c r="D105" s="644" t="s">
        <v>16</v>
      </c>
      <c r="E105" s="644">
        <v>345.4</v>
      </c>
      <c r="F105" s="644">
        <v>953.75</v>
      </c>
      <c r="G105" s="644">
        <f>F105+E105</f>
        <v>1299.1500000000001</v>
      </c>
      <c r="H105" s="649"/>
      <c r="I105" s="645">
        <f>H105*G105</f>
        <v>0</v>
      </c>
    </row>
    <row r="106" spans="1:9">
      <c r="A106" s="646" t="s">
        <v>74</v>
      </c>
      <c r="B106" s="644"/>
      <c r="C106" s="650" t="s">
        <v>244</v>
      </c>
      <c r="D106" s="644" t="s">
        <v>16</v>
      </c>
      <c r="E106" s="644">
        <v>2099.92</v>
      </c>
      <c r="F106" s="644">
        <v>1329.85</v>
      </c>
      <c r="G106" s="644">
        <f>F106+E106</f>
        <v>3429.77</v>
      </c>
      <c r="H106" s="649"/>
      <c r="I106" s="645">
        <f>H106*G106</f>
        <v>0</v>
      </c>
    </row>
    <row r="107" spans="1:9">
      <c r="A107" s="646" t="s">
        <v>408</v>
      </c>
      <c r="B107" s="644"/>
      <c r="C107" s="658" t="s">
        <v>386</v>
      </c>
      <c r="D107" s="644"/>
      <c r="E107" s="644"/>
      <c r="F107" s="644"/>
      <c r="G107" s="644"/>
      <c r="H107" s="14"/>
      <c r="I107" s="645"/>
    </row>
    <row r="108" spans="1:9" ht="77.5">
      <c r="A108" s="646"/>
      <c r="B108" s="644"/>
      <c r="C108" s="647" t="s">
        <v>329</v>
      </c>
      <c r="D108" s="644"/>
      <c r="E108" s="644"/>
      <c r="F108" s="644"/>
      <c r="G108" s="644"/>
      <c r="H108" s="14"/>
      <c r="I108" s="645"/>
    </row>
    <row r="109" spans="1:9">
      <c r="A109" s="646" t="s">
        <v>24</v>
      </c>
      <c r="B109" s="644"/>
      <c r="C109" s="647" t="s">
        <v>264</v>
      </c>
      <c r="D109" s="644" t="s">
        <v>16</v>
      </c>
      <c r="E109" s="644">
        <v>21</v>
      </c>
      <c r="F109" s="644">
        <v>6</v>
      </c>
      <c r="G109" s="644">
        <f t="shared" ref="G109:G111" si="0">E109+F109</f>
        <v>27</v>
      </c>
      <c r="H109" s="649"/>
      <c r="I109" s="645">
        <f>H109*G109</f>
        <v>0</v>
      </c>
    </row>
    <row r="110" spans="1:9">
      <c r="A110" s="646" t="s">
        <v>25</v>
      </c>
      <c r="B110" s="644"/>
      <c r="C110" s="647" t="s">
        <v>265</v>
      </c>
      <c r="D110" s="644" t="s">
        <v>16</v>
      </c>
      <c r="E110" s="644">
        <v>38</v>
      </c>
      <c r="F110" s="644">
        <v>106</v>
      </c>
      <c r="G110" s="644">
        <f t="shared" si="0"/>
        <v>144</v>
      </c>
      <c r="H110" s="649"/>
      <c r="I110" s="645">
        <f>H110*G110</f>
        <v>0</v>
      </c>
    </row>
    <row r="111" spans="1:9">
      <c r="A111" s="646" t="s">
        <v>74</v>
      </c>
      <c r="B111" s="644"/>
      <c r="C111" s="647" t="s">
        <v>266</v>
      </c>
      <c r="D111" s="644" t="s">
        <v>16</v>
      </c>
      <c r="E111" s="644">
        <v>232</v>
      </c>
      <c r="F111" s="644">
        <v>147</v>
      </c>
      <c r="G111" s="644">
        <f t="shared" si="0"/>
        <v>379</v>
      </c>
      <c r="H111" s="649"/>
      <c r="I111" s="645">
        <f>H111*G111</f>
        <v>0</v>
      </c>
    </row>
    <row r="112" spans="1:9">
      <c r="A112" s="646" t="s">
        <v>245</v>
      </c>
      <c r="B112" s="644"/>
      <c r="C112" s="658" t="s">
        <v>387</v>
      </c>
      <c r="D112" s="644"/>
      <c r="E112" s="644"/>
      <c r="F112" s="644"/>
      <c r="G112" s="644"/>
      <c r="H112" s="14"/>
      <c r="I112" s="645"/>
    </row>
    <row r="113" spans="1:13" ht="62">
      <c r="A113" s="646" t="s">
        <v>24</v>
      </c>
      <c r="B113" s="644"/>
      <c r="C113" s="650" t="s">
        <v>328</v>
      </c>
      <c r="D113" s="644" t="s">
        <v>16</v>
      </c>
      <c r="E113" s="644">
        <v>285</v>
      </c>
      <c r="F113" s="644">
        <v>251</v>
      </c>
      <c r="G113" s="644">
        <f>F113+E113</f>
        <v>536</v>
      </c>
      <c r="H113" s="649"/>
      <c r="I113" s="645">
        <f>H113*G113</f>
        <v>0</v>
      </c>
    </row>
    <row r="114" spans="1:13">
      <c r="A114" s="646" t="s">
        <v>409</v>
      </c>
      <c r="B114" s="644"/>
      <c r="C114" s="658" t="s">
        <v>388</v>
      </c>
      <c r="D114" s="644"/>
      <c r="E114" s="644"/>
      <c r="F114" s="644"/>
      <c r="G114" s="644"/>
      <c r="H114" s="14"/>
      <c r="I114" s="645"/>
    </row>
    <row r="115" spans="1:13" ht="77.5">
      <c r="A115" s="646" t="s">
        <v>24</v>
      </c>
      <c r="B115" s="644"/>
      <c r="C115" s="650" t="s">
        <v>330</v>
      </c>
      <c r="D115" s="644" t="s">
        <v>16</v>
      </c>
      <c r="E115" s="644">
        <v>285</v>
      </c>
      <c r="F115" s="644">
        <v>251</v>
      </c>
      <c r="G115" s="644">
        <f>F115+E115</f>
        <v>536</v>
      </c>
      <c r="H115" s="649"/>
      <c r="I115" s="645">
        <f>H115*G115</f>
        <v>0</v>
      </c>
    </row>
    <row r="116" spans="1:13">
      <c r="A116" s="646"/>
      <c r="B116" s="644"/>
      <c r="C116" s="647"/>
      <c r="D116" s="644"/>
      <c r="E116" s="644"/>
      <c r="F116" s="644"/>
      <c r="G116" s="644"/>
      <c r="H116" s="14"/>
      <c r="I116" s="645"/>
    </row>
    <row r="117" spans="1:13">
      <c r="A117" s="646" t="s">
        <v>251</v>
      </c>
      <c r="B117" s="651"/>
      <c r="C117" s="658" t="s">
        <v>61</v>
      </c>
      <c r="D117" s="651"/>
      <c r="E117" s="651"/>
      <c r="F117" s="651"/>
      <c r="G117" s="651"/>
      <c r="H117" s="661"/>
      <c r="I117" s="663"/>
    </row>
    <row r="118" spans="1:13">
      <c r="A118" s="646"/>
      <c r="B118" s="644"/>
      <c r="C118" s="650"/>
      <c r="D118" s="644"/>
      <c r="E118" s="644"/>
      <c r="F118" s="644"/>
      <c r="G118" s="644"/>
      <c r="H118" s="14"/>
      <c r="I118" s="645"/>
    </row>
    <row r="119" spans="1:13" ht="31">
      <c r="A119" s="646"/>
      <c r="B119" s="644"/>
      <c r="C119" s="647" t="s">
        <v>62</v>
      </c>
      <c r="D119" s="644"/>
      <c r="E119" s="644"/>
      <c r="F119" s="644"/>
      <c r="G119" s="644"/>
      <c r="H119" s="14"/>
      <c r="I119" s="645"/>
    </row>
    <row r="120" spans="1:13" ht="31">
      <c r="A120" s="646"/>
      <c r="B120" s="644"/>
      <c r="C120" s="647" t="s">
        <v>63</v>
      </c>
      <c r="D120" s="644"/>
      <c r="E120" s="644"/>
      <c r="F120" s="644"/>
      <c r="G120" s="644"/>
      <c r="H120" s="14"/>
      <c r="I120" s="645"/>
    </row>
    <row r="121" spans="1:13">
      <c r="A121" s="646"/>
      <c r="B121" s="644"/>
      <c r="C121" s="647"/>
      <c r="D121" s="644"/>
      <c r="E121" s="644"/>
      <c r="F121" s="644"/>
      <c r="G121" s="644"/>
      <c r="H121" s="14"/>
      <c r="I121" s="645"/>
    </row>
    <row r="122" spans="1:13" ht="46.5">
      <c r="A122" s="646"/>
      <c r="B122" s="644"/>
      <c r="C122" s="647" t="s">
        <v>64</v>
      </c>
      <c r="D122" s="644"/>
      <c r="E122" s="644"/>
      <c r="F122" s="644"/>
      <c r="G122" s="644"/>
      <c r="H122" s="14"/>
      <c r="I122" s="645"/>
    </row>
    <row r="123" spans="1:13" ht="108.5">
      <c r="A123" s="646" t="s">
        <v>24</v>
      </c>
      <c r="B123" s="644"/>
      <c r="C123" s="647" t="s">
        <v>331</v>
      </c>
      <c r="D123" s="644" t="s">
        <v>16</v>
      </c>
      <c r="E123" s="644">
        <f>824</f>
        <v>824</v>
      </c>
      <c r="F123" s="644">
        <v>772</v>
      </c>
      <c r="G123" s="644">
        <f t="shared" ref="G123:G127" si="1">E123+F123</f>
        <v>1596</v>
      </c>
      <c r="H123" s="649"/>
      <c r="I123" s="645">
        <f>H123*G123</f>
        <v>0</v>
      </c>
    </row>
    <row r="124" spans="1:13" ht="124">
      <c r="A124" s="646" t="s">
        <v>25</v>
      </c>
      <c r="B124" s="644"/>
      <c r="C124" s="650" t="s">
        <v>368</v>
      </c>
      <c r="D124" s="644" t="s">
        <v>16</v>
      </c>
      <c r="E124" s="644">
        <v>82</v>
      </c>
      <c r="F124" s="644">
        <v>77</v>
      </c>
      <c r="G124" s="644">
        <f t="shared" ref="G124" si="2">E124+F124</f>
        <v>159</v>
      </c>
      <c r="H124" s="649"/>
      <c r="I124" s="645">
        <f>H124*G124</f>
        <v>0</v>
      </c>
    </row>
    <row r="125" spans="1:13" ht="108.5">
      <c r="A125" s="646" t="s">
        <v>74</v>
      </c>
      <c r="B125" s="647"/>
      <c r="C125" s="647" t="s">
        <v>332</v>
      </c>
      <c r="D125" s="644" t="s">
        <v>16</v>
      </c>
      <c r="E125" s="644">
        <v>320</v>
      </c>
      <c r="F125" s="644">
        <v>388</v>
      </c>
      <c r="G125" s="644">
        <f t="shared" si="1"/>
        <v>708</v>
      </c>
      <c r="H125" s="649"/>
      <c r="I125" s="645">
        <f>H125*G125</f>
        <v>0</v>
      </c>
    </row>
    <row r="126" spans="1:13" ht="108.5">
      <c r="A126" s="646" t="s">
        <v>75</v>
      </c>
      <c r="B126" s="647"/>
      <c r="C126" s="647" t="s">
        <v>333</v>
      </c>
      <c r="D126" s="644" t="s">
        <v>16</v>
      </c>
      <c r="E126" s="644">
        <v>44.8</v>
      </c>
      <c r="F126" s="644">
        <v>81.3</v>
      </c>
      <c r="G126" s="644">
        <f>E126+F126</f>
        <v>126.1</v>
      </c>
      <c r="H126" s="649"/>
      <c r="I126" s="645">
        <f>H126*G126</f>
        <v>0</v>
      </c>
      <c r="M126" s="647"/>
    </row>
    <row r="127" spans="1:13" ht="124">
      <c r="A127" s="646" t="s">
        <v>402</v>
      </c>
      <c r="B127" s="644"/>
      <c r="C127" s="647" t="s">
        <v>334</v>
      </c>
      <c r="D127" s="644" t="s">
        <v>16</v>
      </c>
      <c r="E127" s="644">
        <v>317</v>
      </c>
      <c r="F127" s="644">
        <v>325</v>
      </c>
      <c r="G127" s="644">
        <f t="shared" si="1"/>
        <v>642</v>
      </c>
      <c r="H127" s="649"/>
      <c r="I127" s="645">
        <f>H127*G127</f>
        <v>0</v>
      </c>
      <c r="K127" s="634" t="s">
        <v>125</v>
      </c>
    </row>
    <row r="128" spans="1:13">
      <c r="A128" s="646"/>
      <c r="B128" s="644"/>
      <c r="C128" s="647"/>
      <c r="D128" s="644"/>
      <c r="E128" s="644"/>
      <c r="F128" s="644"/>
      <c r="G128" s="644"/>
      <c r="H128" s="14"/>
      <c r="I128" s="645"/>
    </row>
    <row r="129" spans="1:9">
      <c r="A129" s="643"/>
      <c r="B129" s="651"/>
      <c r="C129" s="651"/>
      <c r="D129" s="651"/>
      <c r="E129" s="651"/>
      <c r="F129" s="651"/>
      <c r="G129" s="651"/>
      <c r="H129" s="661"/>
      <c r="I129" s="662"/>
    </row>
    <row r="130" spans="1:9">
      <c r="A130" s="646"/>
      <c r="B130" s="644"/>
      <c r="C130" s="647"/>
      <c r="D130" s="644"/>
      <c r="E130" s="644"/>
      <c r="F130" s="644"/>
      <c r="G130" s="644"/>
      <c r="H130" s="14"/>
      <c r="I130" s="645"/>
    </row>
    <row r="131" spans="1:9">
      <c r="A131" s="643" t="s">
        <v>59</v>
      </c>
      <c r="B131" s="651"/>
      <c r="C131" s="648" t="s">
        <v>69</v>
      </c>
      <c r="D131" s="644"/>
      <c r="E131" s="644"/>
      <c r="F131" s="644"/>
      <c r="G131" s="644"/>
      <c r="H131" s="14"/>
      <c r="I131" s="645"/>
    </row>
    <row r="132" spans="1:9">
      <c r="A132" s="646" t="s">
        <v>410</v>
      </c>
      <c r="B132" s="644"/>
      <c r="C132" s="658" t="s">
        <v>389</v>
      </c>
      <c r="D132" s="644"/>
      <c r="E132" s="644"/>
      <c r="F132" s="644"/>
      <c r="G132" s="644"/>
      <c r="H132" s="14"/>
      <c r="I132" s="645"/>
    </row>
    <row r="133" spans="1:9" ht="124">
      <c r="A133" s="646" t="s">
        <v>24</v>
      </c>
      <c r="B133" s="644"/>
      <c r="C133" s="647" t="s">
        <v>335</v>
      </c>
      <c r="D133" s="644" t="s">
        <v>16</v>
      </c>
      <c r="E133" s="644">
        <v>0</v>
      </c>
      <c r="F133" s="644">
        <v>4.5</v>
      </c>
      <c r="G133" s="644">
        <f>E133+F133</f>
        <v>4.5</v>
      </c>
      <c r="H133" s="649"/>
      <c r="I133" s="645">
        <f>H133*G133</f>
        <v>0</v>
      </c>
    </row>
    <row r="134" spans="1:9">
      <c r="A134" s="646" t="s">
        <v>411</v>
      </c>
      <c r="B134" s="644"/>
      <c r="C134" s="658" t="s">
        <v>390</v>
      </c>
      <c r="D134" s="644"/>
      <c r="E134" s="644"/>
      <c r="F134" s="644"/>
      <c r="G134" s="644"/>
      <c r="H134" s="14"/>
      <c r="I134" s="645"/>
    </row>
    <row r="135" spans="1:9" ht="232.5">
      <c r="A135" s="646" t="s">
        <v>24</v>
      </c>
      <c r="B135" s="644"/>
      <c r="C135" s="650" t="s">
        <v>336</v>
      </c>
      <c r="D135" s="644" t="s">
        <v>16</v>
      </c>
      <c r="E135" s="644">
        <v>129.6</v>
      </c>
      <c r="F135" s="644">
        <v>247.8</v>
      </c>
      <c r="G135" s="644">
        <f>E135+F135</f>
        <v>377.4</v>
      </c>
      <c r="H135" s="649"/>
      <c r="I135" s="645">
        <f>H135*G135</f>
        <v>0</v>
      </c>
    </row>
    <row r="136" spans="1:9">
      <c r="A136" s="646" t="s">
        <v>412</v>
      </c>
      <c r="B136" s="644"/>
      <c r="C136" s="658" t="s">
        <v>390</v>
      </c>
      <c r="D136" s="644"/>
      <c r="E136" s="644"/>
      <c r="F136" s="644"/>
      <c r="G136" s="644"/>
      <c r="H136" s="14"/>
      <c r="I136" s="645"/>
    </row>
    <row r="137" spans="1:9" ht="170.5">
      <c r="A137" s="646" t="s">
        <v>24</v>
      </c>
      <c r="B137" s="644"/>
      <c r="C137" s="647" t="s">
        <v>369</v>
      </c>
      <c r="D137" s="644" t="s">
        <v>16</v>
      </c>
      <c r="E137" s="644">
        <v>69.983999999999995</v>
      </c>
      <c r="F137" s="644">
        <v>102</v>
      </c>
      <c r="G137" s="644">
        <f>E137+F137</f>
        <v>171.98399999999998</v>
      </c>
      <c r="H137" s="649"/>
      <c r="I137" s="645">
        <f>H137*G137</f>
        <v>0</v>
      </c>
    </row>
    <row r="138" spans="1:9">
      <c r="A138" s="646" t="s">
        <v>413</v>
      </c>
      <c r="B138" s="644"/>
      <c r="C138" s="658" t="s">
        <v>391</v>
      </c>
      <c r="D138" s="644"/>
      <c r="E138" s="644"/>
      <c r="F138" s="644"/>
      <c r="G138" s="644"/>
      <c r="H138" s="14"/>
      <c r="I138" s="645"/>
    </row>
    <row r="139" spans="1:9" ht="93">
      <c r="A139" s="646" t="s">
        <v>24</v>
      </c>
      <c r="B139" s="644"/>
      <c r="C139" s="647" t="s">
        <v>337</v>
      </c>
      <c r="D139" s="644" t="s">
        <v>16</v>
      </c>
      <c r="E139" s="644">
        <v>15</v>
      </c>
      <c r="F139" s="644">
        <v>42.52</v>
      </c>
      <c r="G139" s="644">
        <f>E139+F139</f>
        <v>57.52</v>
      </c>
      <c r="H139" s="649"/>
      <c r="I139" s="645">
        <f>H139*G139</f>
        <v>0</v>
      </c>
    </row>
    <row r="140" spans="1:9">
      <c r="A140" s="646" t="s">
        <v>414</v>
      </c>
      <c r="B140" s="644"/>
      <c r="C140" s="658" t="s">
        <v>392</v>
      </c>
      <c r="D140" s="644"/>
      <c r="E140" s="644"/>
      <c r="F140" s="644"/>
      <c r="G140" s="644"/>
      <c r="H140" s="14"/>
      <c r="I140" s="645"/>
    </row>
    <row r="141" spans="1:9" ht="77.5">
      <c r="A141" s="646" t="s">
        <v>24</v>
      </c>
      <c r="B141" s="644"/>
      <c r="C141" s="647" t="s">
        <v>338</v>
      </c>
      <c r="D141" s="644" t="s">
        <v>16</v>
      </c>
      <c r="E141" s="644">
        <v>0</v>
      </c>
      <c r="F141" s="644">
        <v>55</v>
      </c>
      <c r="G141" s="644">
        <f>E141+F141</f>
        <v>55</v>
      </c>
      <c r="H141" s="649"/>
      <c r="I141" s="645">
        <f>H141*G141</f>
        <v>0</v>
      </c>
    </row>
    <row r="142" spans="1:9">
      <c r="A142" s="646" t="s">
        <v>415</v>
      </c>
      <c r="B142" s="644"/>
      <c r="C142" s="658" t="s">
        <v>393</v>
      </c>
      <c r="D142" s="644"/>
      <c r="E142" s="644"/>
      <c r="F142" s="644"/>
      <c r="G142" s="644"/>
      <c r="H142" s="14"/>
      <c r="I142" s="645"/>
    </row>
    <row r="143" spans="1:9" ht="139.5">
      <c r="A143" s="646" t="s">
        <v>24</v>
      </c>
      <c r="B143" s="644"/>
      <c r="C143" s="647" t="s">
        <v>339</v>
      </c>
      <c r="D143" s="644" t="s">
        <v>16</v>
      </c>
      <c r="E143" s="644">
        <v>0</v>
      </c>
      <c r="F143" s="644">
        <v>87.8</v>
      </c>
      <c r="G143" s="644">
        <f>E143+F143</f>
        <v>87.8</v>
      </c>
      <c r="H143" s="649"/>
      <c r="I143" s="645">
        <f>H143*G143</f>
        <v>0</v>
      </c>
    </row>
    <row r="144" spans="1:9">
      <c r="A144" s="646"/>
      <c r="B144" s="644"/>
      <c r="C144" s="647"/>
      <c r="D144" s="644"/>
      <c r="E144" s="644"/>
      <c r="F144" s="644"/>
      <c r="G144" s="644"/>
      <c r="H144" s="14"/>
      <c r="I144" s="645"/>
    </row>
    <row r="145" spans="1:9">
      <c r="A145" s="646" t="s">
        <v>416</v>
      </c>
      <c r="B145" s="644"/>
      <c r="C145" s="658" t="s">
        <v>394</v>
      </c>
      <c r="D145" s="644"/>
      <c r="E145" s="644"/>
      <c r="F145" s="644"/>
      <c r="G145" s="644"/>
      <c r="H145" s="14"/>
      <c r="I145" s="645"/>
    </row>
    <row r="146" spans="1:9" ht="139.5">
      <c r="A146" s="646" t="s">
        <v>24</v>
      </c>
      <c r="B146" s="644"/>
      <c r="C146" s="647" t="s">
        <v>340</v>
      </c>
      <c r="D146" s="644" t="s">
        <v>16</v>
      </c>
      <c r="E146" s="644">
        <v>0</v>
      </c>
      <c r="F146" s="644">
        <v>64</v>
      </c>
      <c r="G146" s="644">
        <f>E146+F146</f>
        <v>64</v>
      </c>
      <c r="H146" s="649"/>
      <c r="I146" s="645">
        <f>H146*G146</f>
        <v>0</v>
      </c>
    </row>
    <row r="147" spans="1:9">
      <c r="A147" s="646"/>
      <c r="B147" s="644"/>
      <c r="C147" s="647"/>
      <c r="D147" s="644"/>
      <c r="E147" s="644"/>
      <c r="F147" s="644"/>
      <c r="G147" s="644"/>
      <c r="H147" s="14"/>
      <c r="I147" s="645"/>
    </row>
    <row r="148" spans="1:9" ht="93">
      <c r="A148" s="646" t="s">
        <v>25</v>
      </c>
      <c r="B148" s="644"/>
      <c r="C148" s="647" t="s">
        <v>341</v>
      </c>
      <c r="D148" s="644" t="s">
        <v>16</v>
      </c>
      <c r="E148" s="644">
        <v>19.72</v>
      </c>
      <c r="F148" s="644">
        <v>11.52</v>
      </c>
      <c r="G148" s="644">
        <f>E148+F148</f>
        <v>31.24</v>
      </c>
      <c r="H148" s="649"/>
      <c r="I148" s="645">
        <f>H148*G148</f>
        <v>0</v>
      </c>
    </row>
    <row r="149" spans="1:9">
      <c r="A149" s="646"/>
      <c r="B149" s="644"/>
      <c r="C149" s="647"/>
      <c r="D149" s="644"/>
      <c r="E149" s="644"/>
      <c r="F149" s="644"/>
      <c r="G149" s="644"/>
      <c r="H149" s="14"/>
      <c r="I149" s="645"/>
    </row>
    <row r="150" spans="1:9" ht="93">
      <c r="A150" s="646" t="s">
        <v>74</v>
      </c>
      <c r="B150" s="644"/>
      <c r="C150" s="647" t="s">
        <v>370</v>
      </c>
      <c r="D150" s="644" t="s">
        <v>263</v>
      </c>
      <c r="E150" s="644">
        <v>200</v>
      </c>
      <c r="F150" s="644">
        <v>350</v>
      </c>
      <c r="G150" s="644">
        <f>E150+F150</f>
        <v>550</v>
      </c>
      <c r="H150" s="649"/>
      <c r="I150" s="645">
        <f>H150*G150</f>
        <v>0</v>
      </c>
    </row>
    <row r="151" spans="1:9">
      <c r="A151" s="646"/>
      <c r="B151" s="644"/>
      <c r="C151" s="647"/>
      <c r="D151" s="644"/>
      <c r="E151" s="644"/>
      <c r="F151" s="644"/>
      <c r="G151" s="644"/>
      <c r="H151" s="14"/>
      <c r="I151" s="645"/>
    </row>
    <row r="152" spans="1:9" ht="124">
      <c r="A152" s="646" t="s">
        <v>75</v>
      </c>
      <c r="B152" s="644"/>
      <c r="C152" s="647" t="s">
        <v>371</v>
      </c>
      <c r="D152" s="644" t="s">
        <v>16</v>
      </c>
      <c r="E152" s="644">
        <v>0</v>
      </c>
      <c r="F152" s="644">
        <v>15.6</v>
      </c>
      <c r="G152" s="644">
        <f>E152+F152</f>
        <v>15.6</v>
      </c>
      <c r="H152" s="664"/>
      <c r="I152" s="645">
        <f>H152*G152</f>
        <v>0</v>
      </c>
    </row>
    <row r="153" spans="1:9">
      <c r="A153" s="646"/>
      <c r="B153" s="644"/>
      <c r="C153" s="648"/>
      <c r="D153" s="644"/>
      <c r="E153" s="644"/>
      <c r="F153" s="644"/>
      <c r="G153" s="644"/>
      <c r="H153" s="665"/>
      <c r="I153" s="645"/>
    </row>
    <row r="154" spans="1:9" ht="155">
      <c r="A154" s="646" t="s">
        <v>402</v>
      </c>
      <c r="B154" s="644"/>
      <c r="C154" s="647" t="s">
        <v>372</v>
      </c>
      <c r="D154" s="644" t="s">
        <v>268</v>
      </c>
      <c r="E154" s="644">
        <v>5</v>
      </c>
      <c r="F154" s="644">
        <v>6</v>
      </c>
      <c r="G154" s="644">
        <f>E154+F154</f>
        <v>11</v>
      </c>
      <c r="H154" s="664"/>
      <c r="I154" s="645">
        <f>H154*G154</f>
        <v>0</v>
      </c>
    </row>
    <row r="155" spans="1:9">
      <c r="A155" s="646"/>
      <c r="B155" s="644"/>
      <c r="C155" s="648"/>
      <c r="D155" s="644"/>
      <c r="E155" s="644"/>
      <c r="F155" s="644"/>
      <c r="G155" s="644"/>
      <c r="H155" s="665"/>
      <c r="I155" s="645"/>
    </row>
    <row r="156" spans="1:9" ht="155">
      <c r="A156" s="646" t="s">
        <v>417</v>
      </c>
      <c r="B156" s="644"/>
      <c r="C156" s="647" t="s">
        <v>1183</v>
      </c>
      <c r="D156" s="644" t="s">
        <v>263</v>
      </c>
      <c r="E156" s="644">
        <v>660</v>
      </c>
      <c r="F156" s="644">
        <v>540</v>
      </c>
      <c r="G156" s="644">
        <f>E156+F156</f>
        <v>1200</v>
      </c>
      <c r="H156" s="664"/>
      <c r="I156" s="645">
        <f>H156*G156</f>
        <v>0</v>
      </c>
    </row>
    <row r="157" spans="1:9">
      <c r="A157" s="646"/>
      <c r="B157" s="644"/>
      <c r="C157" s="647"/>
      <c r="D157" s="644"/>
      <c r="E157" s="644"/>
      <c r="F157" s="644"/>
      <c r="G157" s="644"/>
      <c r="H157" s="14"/>
      <c r="I157" s="645"/>
    </row>
    <row r="158" spans="1:9" ht="139.5">
      <c r="A158" s="646" t="s">
        <v>418</v>
      </c>
      <c r="B158" s="644"/>
      <c r="C158" s="647" t="s">
        <v>342</v>
      </c>
      <c r="D158" s="644" t="s">
        <v>28</v>
      </c>
      <c r="E158" s="644">
        <v>60</v>
      </c>
      <c r="F158" s="644">
        <v>60</v>
      </c>
      <c r="G158" s="644">
        <f>E158+F158</f>
        <v>120</v>
      </c>
      <c r="H158" s="649"/>
      <c r="I158" s="645">
        <f>H158*G158</f>
        <v>0</v>
      </c>
    </row>
    <row r="159" spans="1:9">
      <c r="A159" s="646"/>
      <c r="B159" s="644"/>
      <c r="C159" s="647"/>
      <c r="D159" s="644"/>
      <c r="E159" s="644"/>
      <c r="F159" s="644"/>
      <c r="G159" s="644"/>
      <c r="H159" s="14"/>
      <c r="I159" s="645"/>
    </row>
    <row r="160" spans="1:9" ht="108.5">
      <c r="A160" s="646" t="s">
        <v>419</v>
      </c>
      <c r="B160" s="644"/>
      <c r="C160" s="647" t="s">
        <v>343</v>
      </c>
      <c r="D160" s="644" t="s">
        <v>16</v>
      </c>
      <c r="E160" s="644">
        <v>6</v>
      </c>
      <c r="F160" s="644">
        <v>6</v>
      </c>
      <c r="G160" s="644">
        <f>E160+F160</f>
        <v>12</v>
      </c>
      <c r="H160" s="649"/>
      <c r="I160" s="645">
        <f>H160*G160</f>
        <v>0</v>
      </c>
    </row>
    <row r="161" spans="1:9">
      <c r="A161" s="646"/>
      <c r="B161" s="644"/>
      <c r="C161" s="647"/>
      <c r="D161" s="644"/>
      <c r="E161" s="644"/>
      <c r="F161" s="644"/>
      <c r="G161" s="644"/>
      <c r="H161" s="14"/>
      <c r="I161" s="660"/>
    </row>
    <row r="162" spans="1:9">
      <c r="A162" s="646"/>
      <c r="B162" s="644"/>
      <c r="C162" s="647"/>
      <c r="D162" s="644"/>
      <c r="E162" s="644"/>
      <c r="F162" s="644"/>
      <c r="G162" s="644"/>
      <c r="H162" s="649"/>
      <c r="I162" s="660"/>
    </row>
    <row r="163" spans="1:9">
      <c r="A163" s="646"/>
      <c r="B163" s="644"/>
      <c r="C163" s="651"/>
      <c r="D163" s="651"/>
      <c r="E163" s="651"/>
      <c r="F163" s="651"/>
      <c r="G163" s="651"/>
      <c r="H163" s="661"/>
      <c r="I163" s="662"/>
    </row>
    <row r="164" spans="1:9">
      <c r="A164" s="646"/>
      <c r="B164" s="644"/>
      <c r="C164" s="647"/>
      <c r="D164" s="644"/>
      <c r="E164" s="644"/>
      <c r="F164" s="644"/>
      <c r="G164" s="644"/>
      <c r="H164" s="14"/>
      <c r="I164" s="645"/>
    </row>
    <row r="165" spans="1:9">
      <c r="A165" s="643" t="s">
        <v>68</v>
      </c>
      <c r="B165" s="651"/>
      <c r="C165" s="648" t="s">
        <v>4</v>
      </c>
      <c r="D165" s="644"/>
      <c r="E165" s="644"/>
      <c r="F165" s="644"/>
      <c r="G165" s="644"/>
      <c r="H165" s="14"/>
      <c r="I165" s="645"/>
    </row>
    <row r="166" spans="1:9">
      <c r="A166" s="646"/>
      <c r="B166" s="644"/>
      <c r="C166" s="647"/>
      <c r="D166" s="644"/>
      <c r="E166" s="644"/>
      <c r="F166" s="644"/>
      <c r="G166" s="644"/>
      <c r="H166" s="14"/>
      <c r="I166" s="645"/>
    </row>
    <row r="167" spans="1:9" ht="139.5">
      <c r="A167" s="646" t="s">
        <v>70</v>
      </c>
      <c r="B167" s="644"/>
      <c r="C167" s="647" t="s">
        <v>344</v>
      </c>
      <c r="D167" s="644" t="s">
        <v>16</v>
      </c>
      <c r="E167" s="644">
        <v>1.76</v>
      </c>
      <c r="F167" s="644">
        <v>1.76</v>
      </c>
      <c r="G167" s="644">
        <f>E167+F167</f>
        <v>3.52</v>
      </c>
      <c r="H167" s="649"/>
      <c r="I167" s="645">
        <f>H167*G167</f>
        <v>0</v>
      </c>
    </row>
    <row r="168" spans="1:9">
      <c r="A168" s="646"/>
      <c r="B168" s="644"/>
      <c r="C168" s="647"/>
      <c r="D168" s="644"/>
      <c r="E168" s="644"/>
      <c r="F168" s="644"/>
      <c r="G168" s="644"/>
      <c r="H168" s="14"/>
      <c r="I168" s="645"/>
    </row>
    <row r="169" spans="1:9" ht="279">
      <c r="A169" s="646" t="s">
        <v>71</v>
      </c>
      <c r="B169" s="644"/>
      <c r="C169" s="647" t="s">
        <v>345</v>
      </c>
      <c r="D169" s="644" t="s">
        <v>16</v>
      </c>
      <c r="E169" s="644"/>
      <c r="F169" s="644"/>
      <c r="G169" s="644"/>
      <c r="H169" s="14"/>
      <c r="I169" s="645"/>
    </row>
    <row r="170" spans="1:9">
      <c r="A170" s="646" t="s">
        <v>19</v>
      </c>
      <c r="B170" s="644"/>
      <c r="C170" s="650" t="s">
        <v>57</v>
      </c>
      <c r="D170" s="644" t="s">
        <v>18</v>
      </c>
      <c r="E170" s="644">
        <v>2</v>
      </c>
      <c r="F170" s="644">
        <v>2</v>
      </c>
      <c r="G170" s="644">
        <f>E170+F170</f>
        <v>4</v>
      </c>
      <c r="H170" s="649"/>
      <c r="I170" s="645">
        <f>H170*G170</f>
        <v>0</v>
      </c>
    </row>
    <row r="171" spans="1:9">
      <c r="A171" s="646" t="s">
        <v>20</v>
      </c>
      <c r="B171" s="644"/>
      <c r="C171" s="650" t="s">
        <v>56</v>
      </c>
      <c r="D171" s="644" t="s">
        <v>18</v>
      </c>
      <c r="E171" s="644">
        <v>2</v>
      </c>
      <c r="F171" s="644">
        <v>2</v>
      </c>
      <c r="G171" s="644">
        <f>E171+F171</f>
        <v>4</v>
      </c>
      <c r="H171" s="649"/>
      <c r="I171" s="645">
        <f>H171*G171</f>
        <v>0</v>
      </c>
    </row>
    <row r="172" spans="1:9">
      <c r="A172" s="646" t="s">
        <v>21</v>
      </c>
      <c r="B172" s="644"/>
      <c r="C172" s="650" t="s">
        <v>58</v>
      </c>
      <c r="D172" s="644" t="s">
        <v>18</v>
      </c>
      <c r="E172" s="644">
        <v>0</v>
      </c>
      <c r="F172" s="644">
        <v>0</v>
      </c>
      <c r="G172" s="644">
        <f>E172+F172</f>
        <v>0</v>
      </c>
      <c r="H172" s="649"/>
      <c r="I172" s="645"/>
    </row>
    <row r="173" spans="1:9">
      <c r="A173" s="646"/>
      <c r="B173" s="644"/>
      <c r="C173" s="647"/>
      <c r="D173" s="644"/>
      <c r="E173" s="644"/>
      <c r="F173" s="644"/>
      <c r="G173" s="644"/>
      <c r="H173" s="14"/>
      <c r="I173" s="660"/>
    </row>
    <row r="174" spans="1:9">
      <c r="A174" s="646"/>
      <c r="B174" s="644"/>
      <c r="C174" s="651"/>
      <c r="D174" s="644"/>
      <c r="E174" s="644"/>
      <c r="F174" s="644"/>
      <c r="G174" s="644"/>
      <c r="H174" s="14"/>
      <c r="I174" s="662"/>
    </row>
    <row r="175" spans="1:9">
      <c r="A175" s="646"/>
      <c r="B175" s="644"/>
      <c r="C175" s="647"/>
      <c r="D175" s="644"/>
      <c r="E175" s="644"/>
      <c r="F175" s="644"/>
      <c r="G175" s="644"/>
      <c r="H175" s="14"/>
      <c r="I175" s="645"/>
    </row>
    <row r="176" spans="1:9">
      <c r="A176" s="643" t="s">
        <v>217</v>
      </c>
      <c r="B176" s="651"/>
      <c r="C176" s="648" t="s">
        <v>5</v>
      </c>
      <c r="D176" s="644"/>
      <c r="E176" s="644"/>
      <c r="F176" s="644"/>
      <c r="G176" s="644"/>
      <c r="H176" s="14"/>
      <c r="I176" s="645"/>
    </row>
    <row r="177" spans="1:9">
      <c r="A177" s="646"/>
      <c r="B177" s="644"/>
      <c r="C177" s="647"/>
      <c r="D177" s="644"/>
      <c r="E177" s="644"/>
      <c r="F177" s="644"/>
      <c r="G177" s="644"/>
      <c r="H177" s="14"/>
      <c r="I177" s="645"/>
    </row>
    <row r="178" spans="1:9" ht="155">
      <c r="A178" s="646" t="s">
        <v>420</v>
      </c>
      <c r="B178" s="644"/>
      <c r="C178" s="650" t="s">
        <v>347</v>
      </c>
      <c r="D178" s="644" t="s">
        <v>16</v>
      </c>
      <c r="E178" s="644">
        <v>0</v>
      </c>
      <c r="F178" s="666">
        <v>9.9</v>
      </c>
      <c r="G178" s="666">
        <f>E178+F178</f>
        <v>9.9</v>
      </c>
      <c r="H178" s="667"/>
      <c r="I178" s="645">
        <f>H178*G178</f>
        <v>0</v>
      </c>
    </row>
    <row r="179" spans="1:9">
      <c r="A179" s="646"/>
      <c r="B179" s="644"/>
      <c r="C179" s="650"/>
      <c r="D179" s="644"/>
      <c r="E179" s="644"/>
      <c r="F179" s="644"/>
      <c r="G179" s="644"/>
      <c r="H179" s="14"/>
      <c r="I179" s="645"/>
    </row>
    <row r="180" spans="1:9" ht="139.5">
      <c r="A180" s="646" t="s">
        <v>421</v>
      </c>
      <c r="B180" s="644"/>
      <c r="C180" s="647" t="s">
        <v>346</v>
      </c>
      <c r="D180" s="644" t="s">
        <v>293</v>
      </c>
      <c r="E180" s="644">
        <v>12</v>
      </c>
      <c r="F180" s="666">
        <v>12</v>
      </c>
      <c r="G180" s="666">
        <f>F180+E180</f>
        <v>24</v>
      </c>
      <c r="H180" s="667"/>
      <c r="I180" s="645">
        <f>H180*G180</f>
        <v>0</v>
      </c>
    </row>
    <row r="181" spans="1:9">
      <c r="A181" s="646"/>
      <c r="B181" s="644"/>
      <c r="C181" s="647"/>
      <c r="D181" s="644"/>
      <c r="E181" s="644"/>
      <c r="F181" s="644"/>
      <c r="G181" s="644"/>
      <c r="H181" s="14"/>
      <c r="I181" s="645"/>
    </row>
    <row r="182" spans="1:9" ht="186">
      <c r="A182" s="646" t="s">
        <v>422</v>
      </c>
      <c r="B182" s="644"/>
      <c r="C182" s="647" t="s">
        <v>348</v>
      </c>
      <c r="D182" s="644" t="s">
        <v>28</v>
      </c>
      <c r="E182" s="644">
        <v>2.4</v>
      </c>
      <c r="F182" s="644">
        <v>2.4</v>
      </c>
      <c r="G182" s="644">
        <f>E182+F182</f>
        <v>4.8</v>
      </c>
      <c r="H182" s="649"/>
      <c r="I182" s="645">
        <f>H182*G182</f>
        <v>0</v>
      </c>
    </row>
    <row r="183" spans="1:9">
      <c r="A183" s="646"/>
      <c r="B183" s="644"/>
      <c r="C183" s="647"/>
      <c r="D183" s="644"/>
      <c r="E183" s="644"/>
      <c r="F183" s="644"/>
      <c r="G183" s="644"/>
      <c r="H183" s="14"/>
      <c r="I183" s="668"/>
    </row>
    <row r="184" spans="1:9">
      <c r="A184" s="643"/>
      <c r="B184" s="651"/>
      <c r="C184" s="651"/>
      <c r="D184" s="651"/>
      <c r="E184" s="651"/>
      <c r="F184" s="651"/>
      <c r="G184" s="651"/>
      <c r="H184" s="661"/>
      <c r="I184" s="669"/>
    </row>
    <row r="185" spans="1:9">
      <c r="A185" s="646"/>
      <c r="B185" s="644"/>
      <c r="C185" s="647"/>
      <c r="D185" s="644"/>
      <c r="E185" s="644"/>
      <c r="F185" s="644"/>
      <c r="G185" s="644"/>
      <c r="H185" s="14"/>
      <c r="I185" s="645"/>
    </row>
    <row r="186" spans="1:9">
      <c r="A186" s="643" t="s">
        <v>220</v>
      </c>
      <c r="B186" s="651"/>
      <c r="C186" s="648" t="s">
        <v>6</v>
      </c>
      <c r="D186" s="644"/>
      <c r="E186" s="644"/>
      <c r="F186" s="644"/>
      <c r="G186" s="644"/>
      <c r="H186" s="14"/>
      <c r="I186" s="645"/>
    </row>
    <row r="187" spans="1:9">
      <c r="A187" s="646"/>
      <c r="B187" s="644"/>
      <c r="C187" s="647"/>
      <c r="D187" s="644"/>
      <c r="E187" s="644"/>
      <c r="F187" s="644"/>
      <c r="G187" s="644"/>
      <c r="H187" s="14"/>
      <c r="I187" s="645"/>
    </row>
    <row r="188" spans="1:9" ht="93">
      <c r="A188" s="646" t="s">
        <v>73</v>
      </c>
      <c r="B188" s="644"/>
      <c r="C188" s="647" t="s">
        <v>349</v>
      </c>
      <c r="D188" s="644"/>
      <c r="E188" s="644"/>
      <c r="F188" s="644"/>
      <c r="G188" s="644"/>
      <c r="H188" s="14"/>
      <c r="I188" s="645"/>
    </row>
    <row r="189" spans="1:9" ht="77.5">
      <c r="A189" s="646" t="s">
        <v>423</v>
      </c>
      <c r="B189" s="644"/>
      <c r="C189" s="647" t="s">
        <v>350</v>
      </c>
      <c r="D189" s="644" t="s">
        <v>16</v>
      </c>
      <c r="E189" s="653">
        <f>199.4+750</f>
        <v>949.4</v>
      </c>
      <c r="F189" s="653">
        <f>164.4+450</f>
        <v>614.4</v>
      </c>
      <c r="G189" s="644">
        <f t="shared" ref="G189:G191" si="3">E189+F189</f>
        <v>1563.8</v>
      </c>
      <c r="H189" s="649"/>
      <c r="I189" s="645">
        <f>H189*G189</f>
        <v>0</v>
      </c>
    </row>
    <row r="190" spans="1:9" ht="77.5">
      <c r="A190" s="646" t="s">
        <v>424</v>
      </c>
      <c r="B190" s="644"/>
      <c r="C190" s="647" t="s">
        <v>351</v>
      </c>
      <c r="D190" s="644" t="s">
        <v>16</v>
      </c>
      <c r="E190" s="644">
        <v>10</v>
      </c>
      <c r="F190" s="644">
        <v>15</v>
      </c>
      <c r="G190" s="644">
        <f t="shared" si="3"/>
        <v>25</v>
      </c>
      <c r="H190" s="649"/>
      <c r="I190" s="645">
        <f>H190*G190</f>
        <v>0</v>
      </c>
    </row>
    <row r="191" spans="1:9" ht="93">
      <c r="A191" s="646" t="s">
        <v>425</v>
      </c>
      <c r="B191" s="644"/>
      <c r="C191" s="647" t="s">
        <v>352</v>
      </c>
      <c r="D191" s="644" t="s">
        <v>16</v>
      </c>
      <c r="E191" s="644">
        <v>12</v>
      </c>
      <c r="F191" s="666">
        <v>12</v>
      </c>
      <c r="G191" s="666">
        <f t="shared" si="3"/>
        <v>24</v>
      </c>
      <c r="H191" s="667"/>
      <c r="I191" s="645">
        <f>H191*G191</f>
        <v>0</v>
      </c>
    </row>
    <row r="192" spans="1:9" ht="31">
      <c r="A192" s="646" t="s">
        <v>130</v>
      </c>
      <c r="B192" s="644" t="s">
        <v>285</v>
      </c>
      <c r="C192" s="647" t="s">
        <v>1391</v>
      </c>
      <c r="D192" s="644" t="s">
        <v>16</v>
      </c>
      <c r="E192" s="653">
        <f>199.4+750</f>
        <v>949.4</v>
      </c>
      <c r="F192" s="653">
        <f>164.4+450</f>
        <v>614.4</v>
      </c>
      <c r="G192" s="644">
        <f t="shared" ref="G192:G193" si="4">E192+F192</f>
        <v>1563.8</v>
      </c>
      <c r="H192" s="667"/>
      <c r="I192" s="645">
        <f>H192*G192</f>
        <v>0</v>
      </c>
    </row>
    <row r="193" spans="1:9" ht="93">
      <c r="A193" s="646" t="s">
        <v>426</v>
      </c>
      <c r="B193" s="644"/>
      <c r="C193" s="647" t="s">
        <v>353</v>
      </c>
      <c r="D193" s="644" t="s">
        <v>16</v>
      </c>
      <c r="E193" s="644">
        <v>25</v>
      </c>
      <c r="F193" s="644">
        <v>25</v>
      </c>
      <c r="G193" s="644">
        <f t="shared" si="4"/>
        <v>50</v>
      </c>
      <c r="H193" s="649"/>
      <c r="I193" s="645">
        <f>H193*G193</f>
        <v>0</v>
      </c>
    </row>
    <row r="194" spans="1:9">
      <c r="A194" s="646"/>
      <c r="B194" s="644"/>
      <c r="C194" s="647"/>
      <c r="D194" s="644"/>
      <c r="E194" s="644"/>
      <c r="F194" s="644"/>
      <c r="G194" s="644"/>
      <c r="H194" s="14"/>
      <c r="I194" s="645"/>
    </row>
    <row r="195" spans="1:9">
      <c r="A195" s="643" t="s">
        <v>223</v>
      </c>
      <c r="B195" s="651"/>
      <c r="C195" s="648" t="s">
        <v>7</v>
      </c>
      <c r="D195" s="644"/>
      <c r="E195" s="644"/>
      <c r="F195" s="644"/>
      <c r="G195" s="644"/>
      <c r="H195" s="14"/>
      <c r="I195" s="645"/>
    </row>
    <row r="196" spans="1:9">
      <c r="A196" s="646"/>
      <c r="B196" s="644"/>
      <c r="C196" s="647"/>
      <c r="D196" s="644"/>
      <c r="E196" s="644"/>
      <c r="F196" s="644"/>
      <c r="G196" s="644"/>
      <c r="H196" s="14"/>
      <c r="I196" s="645"/>
    </row>
    <row r="197" spans="1:9" ht="77.5">
      <c r="A197" s="646" t="s">
        <v>224</v>
      </c>
      <c r="B197" s="644"/>
      <c r="C197" s="647" t="s">
        <v>354</v>
      </c>
      <c r="D197" s="644" t="s">
        <v>28</v>
      </c>
      <c r="E197" s="644">
        <v>280</v>
      </c>
      <c r="F197" s="666">
        <v>345</v>
      </c>
      <c r="G197" s="666">
        <f>E197+F197</f>
        <v>625</v>
      </c>
      <c r="H197" s="667"/>
      <c r="I197" s="645">
        <f>H197*G197</f>
        <v>0</v>
      </c>
    </row>
    <row r="198" spans="1:9">
      <c r="A198" s="646"/>
      <c r="B198" s="644"/>
      <c r="C198" s="647"/>
      <c r="D198" s="644"/>
      <c r="E198" s="644"/>
      <c r="F198" s="644"/>
      <c r="G198" s="644"/>
      <c r="H198" s="14"/>
      <c r="I198" s="645"/>
    </row>
    <row r="199" spans="1:9" ht="77.5">
      <c r="A199" s="646" t="s">
        <v>427</v>
      </c>
      <c r="B199" s="644"/>
      <c r="C199" s="647" t="s">
        <v>355</v>
      </c>
      <c r="D199" s="644" t="s">
        <v>28</v>
      </c>
      <c r="E199" s="644">
        <v>60</v>
      </c>
      <c r="F199" s="644">
        <v>23</v>
      </c>
      <c r="G199" s="644">
        <f>E199+F199</f>
        <v>83</v>
      </c>
      <c r="H199" s="649"/>
      <c r="I199" s="645">
        <f>H199*G199</f>
        <v>0</v>
      </c>
    </row>
    <row r="200" spans="1:9" ht="77.5">
      <c r="A200" s="646" t="s">
        <v>428</v>
      </c>
      <c r="B200" s="644"/>
      <c r="C200" s="647" t="s">
        <v>356</v>
      </c>
      <c r="D200" s="644" t="s">
        <v>28</v>
      </c>
      <c r="E200" s="644">
        <v>20</v>
      </c>
      <c r="F200" s="644">
        <v>40</v>
      </c>
      <c r="G200" s="644">
        <f>E200+F200</f>
        <v>60</v>
      </c>
      <c r="H200" s="649"/>
      <c r="I200" s="645">
        <f>H200*G200</f>
        <v>0</v>
      </c>
    </row>
    <row r="201" spans="1:9">
      <c r="A201" s="646"/>
      <c r="B201" s="644"/>
      <c r="C201" s="647"/>
      <c r="D201" s="644"/>
      <c r="E201" s="644"/>
      <c r="F201" s="644"/>
      <c r="G201" s="644"/>
      <c r="H201" s="14"/>
      <c r="I201" s="645"/>
    </row>
    <row r="202" spans="1:9">
      <c r="A202" s="643" t="s">
        <v>395</v>
      </c>
      <c r="B202" s="651"/>
      <c r="C202" s="648" t="s">
        <v>82</v>
      </c>
      <c r="D202" s="644"/>
      <c r="E202" s="644"/>
      <c r="F202" s="644"/>
      <c r="G202" s="644"/>
      <c r="H202" s="14"/>
      <c r="I202" s="645"/>
    </row>
    <row r="203" spans="1:9">
      <c r="A203" s="646"/>
      <c r="B203" s="644"/>
      <c r="C203" s="647"/>
      <c r="D203" s="644"/>
      <c r="E203" s="644"/>
      <c r="F203" s="644"/>
      <c r="G203" s="644"/>
      <c r="H203" s="14"/>
      <c r="I203" s="645"/>
    </row>
    <row r="204" spans="1:9" ht="77.5">
      <c r="A204" s="646" t="s">
        <v>396</v>
      </c>
      <c r="B204" s="644"/>
      <c r="C204" s="647" t="s">
        <v>357</v>
      </c>
      <c r="D204" s="644"/>
      <c r="E204" s="644"/>
      <c r="F204" s="644"/>
      <c r="G204" s="644"/>
      <c r="H204" s="14"/>
      <c r="I204" s="645"/>
    </row>
    <row r="205" spans="1:9">
      <c r="A205" s="646" t="s">
        <v>19</v>
      </c>
      <c r="B205" s="644"/>
      <c r="C205" s="647" t="s">
        <v>83</v>
      </c>
      <c r="D205" s="644" t="s">
        <v>18</v>
      </c>
      <c r="E205" s="644">
        <v>2</v>
      </c>
      <c r="F205" s="644">
        <v>0</v>
      </c>
      <c r="G205" s="644">
        <f>E205+F205</f>
        <v>2</v>
      </c>
      <c r="H205" s="649"/>
      <c r="I205" s="645">
        <f>H205*G205</f>
        <v>0</v>
      </c>
    </row>
    <row r="206" spans="1:9">
      <c r="A206" s="646" t="s">
        <v>20</v>
      </c>
      <c r="B206" s="644"/>
      <c r="C206" s="647" t="s">
        <v>84</v>
      </c>
      <c r="D206" s="644" t="s">
        <v>18</v>
      </c>
      <c r="E206" s="644">
        <v>3</v>
      </c>
      <c r="F206" s="644">
        <v>0</v>
      </c>
      <c r="G206" s="644">
        <f>E206+F206</f>
        <v>3</v>
      </c>
      <c r="H206" s="649"/>
      <c r="I206" s="645">
        <f>H206*G206</f>
        <v>0</v>
      </c>
    </row>
    <row r="207" spans="1:9">
      <c r="A207" s="646" t="s">
        <v>21</v>
      </c>
      <c r="B207" s="644"/>
      <c r="C207" s="647" t="s">
        <v>85</v>
      </c>
      <c r="D207" s="644" t="s">
        <v>18</v>
      </c>
      <c r="E207" s="644">
        <v>3</v>
      </c>
      <c r="F207" s="644">
        <v>0</v>
      </c>
      <c r="G207" s="644">
        <f>E207+F207</f>
        <v>3</v>
      </c>
      <c r="H207" s="649"/>
      <c r="I207" s="645">
        <f>H207*G207</f>
        <v>0</v>
      </c>
    </row>
    <row r="208" spans="1:9">
      <c r="A208" s="646"/>
      <c r="B208" s="644"/>
      <c r="C208" s="647"/>
      <c r="D208" s="644"/>
      <c r="E208" s="644"/>
      <c r="F208" s="644"/>
      <c r="G208" s="644"/>
      <c r="H208" s="14"/>
      <c r="I208" s="645"/>
    </row>
    <row r="209" spans="1:9" ht="77.5">
      <c r="A209" s="646" t="s">
        <v>397</v>
      </c>
      <c r="B209" s="644"/>
      <c r="C209" s="670" t="s">
        <v>358</v>
      </c>
      <c r="D209" s="666" t="s">
        <v>67</v>
      </c>
      <c r="E209" s="644">
        <v>10</v>
      </c>
      <c r="F209" s="666"/>
      <c r="G209" s="644">
        <f>E209+F209</f>
        <v>10</v>
      </c>
      <c r="H209" s="649"/>
      <c r="I209" s="645">
        <f>H209*G209</f>
        <v>0</v>
      </c>
    </row>
    <row r="210" spans="1:9">
      <c r="A210" s="646"/>
      <c r="B210" s="644"/>
      <c r="C210" s="670"/>
      <c r="D210" s="666"/>
      <c r="E210" s="666"/>
      <c r="F210" s="666"/>
      <c r="G210" s="644"/>
      <c r="H210" s="14"/>
      <c r="I210" s="645"/>
    </row>
    <row r="211" spans="1:9" ht="93">
      <c r="A211" s="646" t="s">
        <v>398</v>
      </c>
      <c r="B211" s="644"/>
      <c r="C211" s="670" t="s">
        <v>359</v>
      </c>
      <c r="D211" s="666" t="s">
        <v>16</v>
      </c>
      <c r="E211" s="644">
        <v>25</v>
      </c>
      <c r="F211" s="644">
        <v>32</v>
      </c>
      <c r="G211" s="644">
        <f>E211+F211</f>
        <v>57</v>
      </c>
      <c r="H211" s="649"/>
      <c r="I211" s="645">
        <f t="shared" ref="I211:I217" si="5">H211*G211</f>
        <v>0</v>
      </c>
    </row>
    <row r="212" spans="1:9" ht="77.5">
      <c r="A212" s="646" t="s">
        <v>429</v>
      </c>
      <c r="B212" s="644"/>
      <c r="C212" s="647" t="s">
        <v>360</v>
      </c>
      <c r="D212" s="666" t="s">
        <v>67</v>
      </c>
      <c r="E212" s="666">
        <v>25</v>
      </c>
      <c r="F212" s="666">
        <v>25</v>
      </c>
      <c r="G212" s="644">
        <f>F212+E212</f>
        <v>50</v>
      </c>
      <c r="H212" s="649"/>
      <c r="I212" s="645">
        <f t="shared" si="5"/>
        <v>0</v>
      </c>
    </row>
    <row r="213" spans="1:9" ht="77.5">
      <c r="A213" s="646" t="s">
        <v>430</v>
      </c>
      <c r="B213" s="644"/>
      <c r="C213" s="670" t="s">
        <v>361</v>
      </c>
      <c r="D213" s="666" t="s">
        <v>67</v>
      </c>
      <c r="E213" s="666">
        <v>50</v>
      </c>
      <c r="F213" s="666">
        <v>50</v>
      </c>
      <c r="G213" s="644">
        <f t="shared" ref="G213:G215" si="6">F213+E213</f>
        <v>100</v>
      </c>
      <c r="H213" s="649"/>
      <c r="I213" s="645">
        <f t="shared" si="5"/>
        <v>0</v>
      </c>
    </row>
    <row r="214" spans="1:9" ht="77.5">
      <c r="A214" s="646" t="s">
        <v>431</v>
      </c>
      <c r="B214" s="644"/>
      <c r="C214" s="670" t="s">
        <v>362</v>
      </c>
      <c r="D214" s="666" t="s">
        <v>67</v>
      </c>
      <c r="E214" s="666">
        <v>25</v>
      </c>
      <c r="F214" s="666">
        <v>25</v>
      </c>
      <c r="G214" s="644">
        <f t="shared" si="6"/>
        <v>50</v>
      </c>
      <c r="H214" s="649"/>
      <c r="I214" s="645">
        <f t="shared" si="5"/>
        <v>0</v>
      </c>
    </row>
    <row r="215" spans="1:9" ht="108.5">
      <c r="A215" s="646" t="s">
        <v>432</v>
      </c>
      <c r="B215" s="644"/>
      <c r="C215" s="670" t="s">
        <v>363</v>
      </c>
      <c r="D215" s="666" t="s">
        <v>267</v>
      </c>
      <c r="E215" s="666">
        <v>10</v>
      </c>
      <c r="F215" s="666">
        <v>5</v>
      </c>
      <c r="G215" s="644">
        <f t="shared" si="6"/>
        <v>15</v>
      </c>
      <c r="H215" s="649"/>
      <c r="I215" s="645">
        <f t="shared" si="5"/>
        <v>0</v>
      </c>
    </row>
    <row r="216" spans="1:9" ht="93">
      <c r="A216" s="646" t="s">
        <v>433</v>
      </c>
      <c r="B216" s="644"/>
      <c r="C216" s="647" t="s">
        <v>1172</v>
      </c>
      <c r="D216" s="644" t="s">
        <v>67</v>
      </c>
      <c r="E216" s="644">
        <v>4</v>
      </c>
      <c r="F216" s="644">
        <v>8</v>
      </c>
      <c r="G216" s="644">
        <f>E216+F216</f>
        <v>12</v>
      </c>
      <c r="H216" s="664"/>
      <c r="I216" s="645">
        <f t="shared" si="5"/>
        <v>0</v>
      </c>
    </row>
    <row r="217" spans="1:9" ht="77.5">
      <c r="A217" s="646" t="s">
        <v>434</v>
      </c>
      <c r="B217" s="644"/>
      <c r="C217" s="647" t="s">
        <v>1173</v>
      </c>
      <c r="D217" s="644" t="s">
        <v>67</v>
      </c>
      <c r="E217" s="644">
        <v>4</v>
      </c>
      <c r="F217" s="644">
        <v>10</v>
      </c>
      <c r="G217" s="644">
        <f>E217+F217</f>
        <v>14</v>
      </c>
      <c r="H217" s="664"/>
      <c r="I217" s="645">
        <f t="shared" si="5"/>
        <v>0</v>
      </c>
    </row>
    <row r="218" spans="1:9">
      <c r="A218" s="646" t="s">
        <v>435</v>
      </c>
      <c r="B218" s="644"/>
      <c r="C218" s="648" t="s">
        <v>399</v>
      </c>
      <c r="D218" s="666"/>
      <c r="E218" s="666"/>
      <c r="F218" s="666"/>
      <c r="G218" s="644"/>
      <c r="H218" s="14"/>
      <c r="I218" s="645"/>
    </row>
    <row r="219" spans="1:9" ht="77.5">
      <c r="A219" s="646" t="s">
        <v>24</v>
      </c>
      <c r="B219" s="644"/>
      <c r="C219" s="670" t="s">
        <v>364</v>
      </c>
      <c r="D219" s="666" t="s">
        <v>16</v>
      </c>
      <c r="E219" s="666"/>
      <c r="F219" s="666">
        <v>10</v>
      </c>
      <c r="G219" s="644">
        <f>E219+F219</f>
        <v>10</v>
      </c>
      <c r="H219" s="649"/>
      <c r="I219" s="645">
        <f>H219*G219</f>
        <v>0</v>
      </c>
    </row>
    <row r="220" spans="1:9">
      <c r="A220" s="646"/>
      <c r="B220" s="644"/>
      <c r="C220" s="671" t="s">
        <v>1177</v>
      </c>
      <c r="D220" s="666" t="s">
        <v>16</v>
      </c>
      <c r="E220" s="666">
        <v>5</v>
      </c>
      <c r="F220" s="666">
        <v>5</v>
      </c>
      <c r="G220" s="644">
        <f>E220+F220</f>
        <v>10</v>
      </c>
      <c r="H220" s="649"/>
      <c r="I220" s="645">
        <f>H220*G220</f>
        <v>0</v>
      </c>
    </row>
    <row r="221" spans="1:9" ht="46.5">
      <c r="A221" s="646"/>
      <c r="B221" s="644"/>
      <c r="C221" s="672" t="s">
        <v>1178</v>
      </c>
      <c r="D221" s="666" t="s">
        <v>16</v>
      </c>
      <c r="E221" s="666">
        <v>10</v>
      </c>
      <c r="F221" s="666">
        <v>10</v>
      </c>
      <c r="G221" s="644">
        <f>E221+F221</f>
        <v>20</v>
      </c>
      <c r="H221" s="649"/>
      <c r="I221" s="645">
        <f>H221*G221</f>
        <v>0</v>
      </c>
    </row>
    <row r="222" spans="1:9" ht="62">
      <c r="A222" s="646" t="s">
        <v>436</v>
      </c>
      <c r="B222" s="644"/>
      <c r="C222" s="670" t="s">
        <v>365</v>
      </c>
      <c r="D222" s="666" t="s">
        <v>16</v>
      </c>
      <c r="E222" s="644">
        <v>0</v>
      </c>
      <c r="F222" s="666">
        <v>300</v>
      </c>
      <c r="G222" s="644">
        <f>E222+F222</f>
        <v>300</v>
      </c>
      <c r="H222" s="649"/>
      <c r="I222" s="645">
        <f>H222*G222</f>
        <v>0</v>
      </c>
    </row>
    <row r="223" spans="1:9">
      <c r="A223" s="646" t="s">
        <v>1174</v>
      </c>
      <c r="B223" s="644"/>
      <c r="C223" s="651" t="s">
        <v>1175</v>
      </c>
      <c r="D223" s="666"/>
      <c r="E223" s="666"/>
      <c r="F223" s="666"/>
      <c r="G223" s="644"/>
      <c r="H223" s="14"/>
      <c r="I223" s="645"/>
    </row>
    <row r="224" spans="1:9" ht="46.5">
      <c r="A224" s="646"/>
      <c r="B224" s="644"/>
      <c r="C224" s="673" t="s">
        <v>1404</v>
      </c>
      <c r="D224" s="666" t="s">
        <v>1176</v>
      </c>
      <c r="E224" s="666"/>
      <c r="F224" s="666"/>
      <c r="G224" s="644">
        <v>30</v>
      </c>
      <c r="H224" s="649"/>
      <c r="I224" s="645">
        <f>H224*G224</f>
        <v>0</v>
      </c>
    </row>
    <row r="225" spans="1:9">
      <c r="A225" s="643"/>
      <c r="B225" s="651"/>
      <c r="C225" s="651"/>
      <c r="D225" s="651"/>
      <c r="E225" s="651"/>
      <c r="F225" s="651"/>
      <c r="G225" s="651"/>
      <c r="H225" s="661"/>
      <c r="I225" s="662"/>
    </row>
    <row r="226" spans="1:9">
      <c r="A226" s="646"/>
      <c r="B226" s="644"/>
      <c r="C226" s="647"/>
      <c r="D226" s="644"/>
      <c r="E226" s="644"/>
      <c r="F226" s="644"/>
      <c r="G226" s="644"/>
      <c r="H226" s="14"/>
      <c r="I226" s="645"/>
    </row>
    <row r="227" spans="1:9" ht="16" thickBot="1">
      <c r="A227" s="652"/>
      <c r="B227" s="653"/>
      <c r="C227" s="674"/>
      <c r="D227" s="653"/>
      <c r="E227" s="653"/>
      <c r="F227" s="653"/>
      <c r="G227" s="653"/>
      <c r="H227" s="52"/>
      <c r="I227" s="639"/>
    </row>
    <row r="228" spans="1:9" ht="19" thickTop="1" thickBot="1">
      <c r="A228" s="675"/>
      <c r="B228" s="676"/>
      <c r="C228" s="676" t="s">
        <v>197</v>
      </c>
      <c r="D228" s="676"/>
      <c r="E228" s="676"/>
      <c r="F228" s="676"/>
      <c r="G228" s="676"/>
      <c r="H228" s="677"/>
      <c r="I228" s="678">
        <f>SUM(I11:I224)</f>
        <v>0</v>
      </c>
    </row>
    <row r="229" spans="1:9" ht="16" thickTop="1">
      <c r="A229" s="679"/>
      <c r="B229" s="680"/>
      <c r="C229" s="681"/>
      <c r="D229" s="680"/>
      <c r="E229" s="680"/>
      <c r="F229" s="680"/>
      <c r="G229" s="680"/>
      <c r="H229" s="15"/>
      <c r="I229" s="682"/>
    </row>
  </sheetData>
  <sheetProtection algorithmName="SHA-512" hashValue="Objc9HklKuJZdkXjAxjHNPHFqPXPSwUwcdy4GPnVg4uYfy/j0k6rsKAoTPyIH85KEcS1LnFKZwpcJ3izH67bgw==" saltValue="FLSV1l1J65vcCG58k4Pk/w==" spinCount="100000" sheet="1" objects="1" scenarios="1" formatColumns="0"/>
  <autoFilter ref="B1:B231" xr:uid="{00000000-0009-0000-0000-000001000000}"/>
  <mergeCells count="9">
    <mergeCell ref="B7:C7"/>
    <mergeCell ref="H4:H5"/>
    <mergeCell ref="G4:G5"/>
    <mergeCell ref="I4:I5"/>
    <mergeCell ref="A2:H2"/>
    <mergeCell ref="A4:A5"/>
    <mergeCell ref="C4:C5"/>
    <mergeCell ref="D4:D5"/>
    <mergeCell ref="E4:F4"/>
  </mergeCells>
  <phoneticPr fontId="13" type="noConversion"/>
  <printOptions horizontalCentered="1"/>
  <pageMargins left="0.7" right="0.7" top="0.75" bottom="0.75" header="0.3" footer="0.3"/>
  <pageSetup paperSize="9" scale="49" orientation="landscape" r:id="rId1"/>
  <headerFooter>
    <oddHeader>&amp;L&amp;"Arial,Bold"CA No SECI/C&amp;&amp;P/NIT/CORP. OFFC CONST./2019/CA-II
&amp;UAppendix-2&amp;C&amp;"Arial,Bold"&amp;11&amp;USUMMARY OF DETAILED PRICE BREAK-UP</oddHeader>
    <oddFooter>&amp;C&amp;"Arial,Bold"Page &amp;P of &amp;N</oddFooter>
  </headerFooter>
  <rowBreaks count="2" manualBreakCount="2">
    <brk id="78" max="8" man="1"/>
    <brk id="86" max="8"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89"/>
  <sheetViews>
    <sheetView view="pageBreakPreview" zoomScale="60" workbookViewId="0">
      <pane ySplit="5" topLeftCell="A33" activePane="bottomLeft" state="frozen"/>
      <selection activeCell="B410" sqref="B410"/>
      <selection pane="bottomLeft" activeCell="H41" sqref="H41"/>
    </sheetView>
  </sheetViews>
  <sheetFormatPr defaultColWidth="17.26953125" defaultRowHeight="15.5"/>
  <cols>
    <col min="1" max="1" width="8.54296875" style="87" customWidth="1"/>
    <col min="2" max="2" width="20.453125" style="87" customWidth="1"/>
    <col min="3" max="3" width="83.1796875" style="87" customWidth="1"/>
    <col min="4" max="4" width="7.26953125" style="87" customWidth="1"/>
    <col min="5" max="6" width="11.26953125" style="87" customWidth="1"/>
    <col min="7" max="7" width="13.453125" style="111" customWidth="1"/>
    <col min="8" max="8" width="11.81640625" style="112" customWidth="1"/>
    <col min="9" max="9" width="30.26953125" style="87" customWidth="1"/>
    <col min="10" max="16384" width="17.26953125" style="87"/>
  </cols>
  <sheetData>
    <row r="1" spans="1:9" ht="16" thickBot="1">
      <c r="A1" s="83"/>
      <c r="B1" s="83"/>
      <c r="C1" s="84"/>
      <c r="D1" s="83"/>
      <c r="E1" s="83"/>
      <c r="F1" s="83"/>
      <c r="G1" s="85"/>
      <c r="H1" s="86"/>
    </row>
    <row r="2" spans="1:9" ht="18.649999999999999" customHeight="1" thickTop="1">
      <c r="A2" s="874" t="s">
        <v>1319</v>
      </c>
      <c r="B2" s="875"/>
      <c r="C2" s="875"/>
      <c r="D2" s="875"/>
      <c r="E2" s="875"/>
      <c r="F2" s="875"/>
      <c r="G2" s="875"/>
      <c r="H2" s="875"/>
      <c r="I2" s="876"/>
    </row>
    <row r="3" spans="1:9" ht="16" thickBot="1">
      <c r="A3" s="88"/>
      <c r="B3" s="89"/>
      <c r="C3" s="90"/>
      <c r="D3" s="89"/>
      <c r="E3" s="89"/>
      <c r="F3" s="89"/>
      <c r="G3" s="91"/>
      <c r="H3" s="92"/>
      <c r="I3" s="93"/>
    </row>
    <row r="4" spans="1:9" ht="17.25" customHeight="1" thickTop="1">
      <c r="A4" s="879" t="s">
        <v>198</v>
      </c>
      <c r="B4" s="53" t="s">
        <v>286</v>
      </c>
      <c r="C4" s="881" t="s">
        <v>11</v>
      </c>
      <c r="D4" s="881" t="s">
        <v>201</v>
      </c>
      <c r="E4" s="881" t="s">
        <v>100</v>
      </c>
      <c r="F4" s="881"/>
      <c r="G4" s="883" t="s">
        <v>110</v>
      </c>
      <c r="H4" s="861" t="s">
        <v>196</v>
      </c>
      <c r="I4" s="872" t="s">
        <v>200</v>
      </c>
    </row>
    <row r="5" spans="1:9" ht="55.5" customHeight="1" thickBot="1">
      <c r="A5" s="880"/>
      <c r="B5" s="54" t="s">
        <v>214</v>
      </c>
      <c r="C5" s="882"/>
      <c r="D5" s="882"/>
      <c r="E5" s="54" t="s">
        <v>212</v>
      </c>
      <c r="F5" s="54" t="s">
        <v>213</v>
      </c>
      <c r="G5" s="884"/>
      <c r="H5" s="862"/>
      <c r="I5" s="873"/>
    </row>
    <row r="6" spans="1:9" ht="11.25" customHeight="1" thickTop="1">
      <c r="A6" s="55"/>
      <c r="B6" s="56"/>
      <c r="C6" s="56"/>
      <c r="D6" s="56"/>
      <c r="E6" s="56"/>
      <c r="F6" s="56"/>
      <c r="G6" s="94"/>
      <c r="H6" s="13"/>
      <c r="I6" s="95"/>
    </row>
    <row r="7" spans="1:9" ht="27.75" customHeight="1">
      <c r="A7" s="57" t="s">
        <v>12</v>
      </c>
      <c r="B7" s="877" t="s">
        <v>13</v>
      </c>
      <c r="C7" s="878"/>
      <c r="D7" s="58"/>
      <c r="E7" s="58"/>
      <c r="F7" s="58"/>
      <c r="G7" s="96"/>
      <c r="H7" s="14"/>
      <c r="I7" s="97"/>
    </row>
    <row r="8" spans="1:9">
      <c r="A8" s="60"/>
      <c r="B8" s="58"/>
      <c r="C8" s="61"/>
      <c r="D8" s="58"/>
      <c r="E8" s="58"/>
      <c r="F8" s="58"/>
      <c r="G8" s="96"/>
      <c r="H8" s="14"/>
      <c r="I8" s="97"/>
    </row>
    <row r="9" spans="1:9">
      <c r="A9" s="57" t="s">
        <v>1</v>
      </c>
      <c r="B9" s="70" t="s">
        <v>3</v>
      </c>
      <c r="C9" s="70"/>
      <c r="D9" s="70"/>
      <c r="E9" s="70"/>
      <c r="F9" s="70"/>
      <c r="G9" s="70"/>
      <c r="H9" s="17"/>
      <c r="I9" s="97"/>
    </row>
    <row r="10" spans="1:9">
      <c r="A10" s="73"/>
      <c r="B10" s="74"/>
      <c r="C10" s="75"/>
      <c r="D10" s="76"/>
      <c r="E10" s="76"/>
      <c r="F10" s="76"/>
      <c r="G10" s="98"/>
      <c r="H10" s="52"/>
      <c r="I10" s="93"/>
    </row>
    <row r="11" spans="1:9" ht="64.5" customHeight="1">
      <c r="A11" s="99"/>
      <c r="B11" s="871" t="s">
        <v>109</v>
      </c>
      <c r="C11" s="871"/>
      <c r="D11" s="871"/>
      <c r="E11" s="871"/>
      <c r="F11" s="871"/>
      <c r="G11" s="871"/>
      <c r="H11" s="82"/>
      <c r="I11" s="100"/>
    </row>
    <row r="12" spans="1:9">
      <c r="A12" s="55"/>
      <c r="B12" s="56"/>
      <c r="C12" s="101"/>
      <c r="D12" s="102"/>
      <c r="E12" s="102"/>
      <c r="F12" s="102"/>
      <c r="G12" s="684"/>
      <c r="H12" s="13"/>
      <c r="I12" s="95"/>
    </row>
    <row r="13" spans="1:9">
      <c r="A13" s="57" t="s">
        <v>76</v>
      </c>
      <c r="B13" s="62" t="s">
        <v>115</v>
      </c>
      <c r="C13" s="70"/>
      <c r="D13" s="70"/>
      <c r="E13" s="683"/>
      <c r="F13" s="683"/>
      <c r="G13" s="685"/>
      <c r="H13" s="17"/>
      <c r="I13" s="97"/>
    </row>
    <row r="14" spans="1:9">
      <c r="A14" s="60"/>
      <c r="B14" s="58"/>
      <c r="C14" s="64"/>
      <c r="D14" s="63"/>
      <c r="E14" s="63"/>
      <c r="F14" s="63"/>
      <c r="G14" s="68"/>
      <c r="H14" s="14"/>
      <c r="I14" s="97"/>
    </row>
    <row r="15" spans="1:9" ht="216.65" customHeight="1">
      <c r="A15" s="60" t="s">
        <v>131</v>
      </c>
      <c r="B15" s="61"/>
      <c r="C15" s="64" t="s">
        <v>50</v>
      </c>
      <c r="D15" s="65"/>
      <c r="E15" s="63"/>
      <c r="F15" s="63"/>
      <c r="G15" s="68"/>
      <c r="H15" s="25"/>
      <c r="I15" s="81"/>
    </row>
    <row r="16" spans="1:9">
      <c r="A16" s="60" t="s">
        <v>19</v>
      </c>
      <c r="B16" s="58"/>
      <c r="C16" s="64" t="s">
        <v>51</v>
      </c>
      <c r="D16" s="63" t="s">
        <v>16</v>
      </c>
      <c r="E16" s="63">
        <v>199</v>
      </c>
      <c r="F16" s="63">
        <v>143</v>
      </c>
      <c r="G16" s="63">
        <f>E16+F16</f>
        <v>342</v>
      </c>
      <c r="H16" s="686"/>
      <c r="I16" s="687">
        <f>H16*G16</f>
        <v>0</v>
      </c>
    </row>
    <row r="17" spans="1:9">
      <c r="A17" s="60" t="s">
        <v>20</v>
      </c>
      <c r="B17" s="58"/>
      <c r="C17" s="64" t="s">
        <v>52</v>
      </c>
      <c r="D17" s="63" t="s">
        <v>16</v>
      </c>
      <c r="E17" s="63">
        <v>23</v>
      </c>
      <c r="F17" s="63">
        <v>10</v>
      </c>
      <c r="G17" s="63">
        <f>E17+F17</f>
        <v>33</v>
      </c>
      <c r="H17" s="686"/>
      <c r="I17" s="687">
        <f>H17*G17</f>
        <v>0</v>
      </c>
    </row>
    <row r="18" spans="1:9">
      <c r="A18" s="60"/>
      <c r="B18" s="58"/>
      <c r="C18" s="64"/>
      <c r="D18" s="63"/>
      <c r="E18" s="63"/>
      <c r="F18" s="63"/>
      <c r="G18" s="63"/>
      <c r="H18" s="688"/>
      <c r="I18" s="687"/>
    </row>
    <row r="19" spans="1:9" ht="30.75" customHeight="1">
      <c r="A19" s="60" t="s">
        <v>437</v>
      </c>
      <c r="B19" s="58"/>
      <c r="C19" s="62" t="s">
        <v>226</v>
      </c>
      <c r="D19" s="63"/>
      <c r="E19" s="63"/>
      <c r="F19" s="63"/>
      <c r="G19" s="63"/>
      <c r="H19" s="688"/>
      <c r="I19" s="687"/>
    </row>
    <row r="20" spans="1:9" ht="409.5" customHeight="1">
      <c r="A20" s="60" t="s">
        <v>24</v>
      </c>
      <c r="B20" s="58" t="s">
        <v>299</v>
      </c>
      <c r="C20" s="64" t="s">
        <v>1405</v>
      </c>
      <c r="D20" s="63"/>
      <c r="E20" s="63"/>
      <c r="F20" s="63"/>
      <c r="G20" s="63"/>
      <c r="H20" s="688"/>
      <c r="I20" s="687"/>
    </row>
    <row r="21" spans="1:9" ht="29.25" customHeight="1">
      <c r="A21" s="60" t="s">
        <v>25</v>
      </c>
      <c r="B21" s="58" t="s">
        <v>298</v>
      </c>
      <c r="C21" s="103" t="s">
        <v>297</v>
      </c>
      <c r="D21" s="63" t="s">
        <v>16</v>
      </c>
      <c r="E21" s="63">
        <v>199.4</v>
      </c>
      <c r="F21" s="63">
        <v>143</v>
      </c>
      <c r="G21" s="63">
        <f>E21+F21</f>
        <v>342.4</v>
      </c>
      <c r="H21" s="686"/>
      <c r="I21" s="687">
        <f>H21*G21</f>
        <v>0</v>
      </c>
    </row>
    <row r="22" spans="1:9">
      <c r="A22" s="60"/>
      <c r="B22" s="58"/>
      <c r="C22" s="64"/>
      <c r="D22" s="63"/>
      <c r="E22" s="63"/>
      <c r="F22" s="63"/>
      <c r="G22" s="63"/>
      <c r="H22" s="688"/>
      <c r="I22" s="689"/>
    </row>
    <row r="23" spans="1:9">
      <c r="A23" s="57" t="s">
        <v>77</v>
      </c>
      <c r="B23" s="62" t="s">
        <v>114</v>
      </c>
      <c r="C23" s="70"/>
      <c r="D23" s="70"/>
      <c r="E23" s="71"/>
      <c r="F23" s="71"/>
      <c r="G23" s="71"/>
      <c r="H23" s="690"/>
      <c r="I23" s="689"/>
    </row>
    <row r="24" spans="1:9">
      <c r="A24" s="60"/>
      <c r="B24" s="58"/>
      <c r="C24" s="62"/>
      <c r="D24" s="63"/>
      <c r="E24" s="63"/>
      <c r="F24" s="63"/>
      <c r="G24" s="63"/>
      <c r="H24" s="688"/>
      <c r="I24" s="689"/>
    </row>
    <row r="25" spans="1:9" ht="297" customHeight="1">
      <c r="A25" s="60" t="s">
        <v>438</v>
      </c>
      <c r="B25" s="58"/>
      <c r="C25" s="104" t="s">
        <v>1184</v>
      </c>
      <c r="D25" s="63"/>
      <c r="E25" s="63"/>
      <c r="F25" s="63"/>
      <c r="G25" s="63"/>
      <c r="H25" s="688"/>
      <c r="I25" s="689"/>
    </row>
    <row r="26" spans="1:9">
      <c r="A26" s="60" t="s">
        <v>24</v>
      </c>
      <c r="B26" s="58"/>
      <c r="C26" s="104" t="s">
        <v>165</v>
      </c>
      <c r="D26" s="63" t="s">
        <v>16</v>
      </c>
      <c r="E26" s="63">
        <v>10</v>
      </c>
      <c r="F26" s="63"/>
      <c r="G26" s="63">
        <f>E26+F26</f>
        <v>10</v>
      </c>
      <c r="H26" s="686"/>
      <c r="I26" s="687">
        <f t="shared" ref="I26:I28" si="0">H26*G26</f>
        <v>0</v>
      </c>
    </row>
    <row r="27" spans="1:9">
      <c r="A27" s="60" t="s">
        <v>25</v>
      </c>
      <c r="B27" s="58"/>
      <c r="C27" s="104" t="s">
        <v>166</v>
      </c>
      <c r="D27" s="63" t="s">
        <v>16</v>
      </c>
      <c r="E27" s="63"/>
      <c r="F27" s="63">
        <v>10</v>
      </c>
      <c r="G27" s="63">
        <f>E27+F27</f>
        <v>10</v>
      </c>
      <c r="H27" s="686"/>
      <c r="I27" s="687">
        <f t="shared" si="0"/>
        <v>0</v>
      </c>
    </row>
    <row r="28" spans="1:9">
      <c r="A28" s="60" t="s">
        <v>74</v>
      </c>
      <c r="B28" s="58"/>
      <c r="C28" s="104" t="s">
        <v>167</v>
      </c>
      <c r="D28" s="63" t="s">
        <v>16</v>
      </c>
      <c r="E28" s="63">
        <v>12</v>
      </c>
      <c r="F28" s="63"/>
      <c r="G28" s="63">
        <f>E28+F28</f>
        <v>12</v>
      </c>
      <c r="H28" s="686"/>
      <c r="I28" s="687">
        <f t="shared" si="0"/>
        <v>0</v>
      </c>
    </row>
    <row r="29" spans="1:9">
      <c r="A29" s="60"/>
      <c r="B29" s="58"/>
      <c r="C29" s="72"/>
      <c r="D29" s="63"/>
      <c r="E29" s="63"/>
      <c r="F29" s="63"/>
      <c r="G29" s="63"/>
      <c r="H29" s="688"/>
      <c r="I29" s="689"/>
    </row>
    <row r="30" spans="1:9" ht="218.5" customHeight="1">
      <c r="A30" s="60" t="s">
        <v>439</v>
      </c>
      <c r="B30" s="58"/>
      <c r="C30" s="64" t="s">
        <v>1187</v>
      </c>
      <c r="D30" s="63" t="s">
        <v>16</v>
      </c>
      <c r="E30" s="63"/>
      <c r="F30" s="63">
        <v>50</v>
      </c>
      <c r="G30" s="63">
        <f>F30+E30</f>
        <v>50</v>
      </c>
      <c r="H30" s="686"/>
      <c r="I30" s="687">
        <f>H30*G30</f>
        <v>0</v>
      </c>
    </row>
    <row r="31" spans="1:9" ht="18" customHeight="1">
      <c r="A31" s="60"/>
      <c r="B31" s="58"/>
      <c r="C31" s="64"/>
      <c r="D31" s="63"/>
      <c r="E31" s="63"/>
      <c r="F31" s="63"/>
      <c r="G31" s="63"/>
      <c r="H31" s="688"/>
      <c r="I31" s="689"/>
    </row>
    <row r="32" spans="1:9">
      <c r="A32" s="60"/>
      <c r="B32" s="58"/>
      <c r="C32" s="64"/>
      <c r="D32" s="63"/>
      <c r="E32" s="63"/>
      <c r="F32" s="63"/>
      <c r="G32" s="63"/>
      <c r="H32" s="688"/>
      <c r="I32" s="689"/>
    </row>
    <row r="33" spans="1:9">
      <c r="A33" s="57" t="s">
        <v>227</v>
      </c>
      <c r="B33" s="70" t="s">
        <v>116</v>
      </c>
      <c r="C33" s="70"/>
      <c r="D33" s="70"/>
      <c r="E33" s="71"/>
      <c r="F33" s="71"/>
      <c r="G33" s="71"/>
      <c r="H33" s="690"/>
      <c r="I33" s="689"/>
    </row>
    <row r="34" spans="1:9">
      <c r="A34" s="60"/>
      <c r="B34" s="58"/>
      <c r="C34" s="64"/>
      <c r="D34" s="63"/>
      <c r="E34" s="63"/>
      <c r="F34" s="63"/>
      <c r="G34" s="63"/>
      <c r="H34" s="688"/>
      <c r="I34" s="689"/>
    </row>
    <row r="35" spans="1:9" ht="77.5">
      <c r="A35" s="60" t="s">
        <v>440</v>
      </c>
      <c r="B35" s="58"/>
      <c r="C35" s="64" t="s">
        <v>53</v>
      </c>
      <c r="D35" s="63"/>
      <c r="E35" s="63"/>
      <c r="F35" s="63"/>
      <c r="G35" s="63"/>
      <c r="H35" s="688"/>
      <c r="I35" s="689"/>
    </row>
    <row r="36" spans="1:9" ht="155">
      <c r="A36" s="60"/>
      <c r="B36" s="58"/>
      <c r="C36" s="64" t="s">
        <v>287</v>
      </c>
      <c r="D36" s="63"/>
      <c r="E36" s="63"/>
      <c r="F36" s="63"/>
      <c r="G36" s="63"/>
      <c r="H36" s="688"/>
      <c r="I36" s="689"/>
    </row>
    <row r="37" spans="1:9">
      <c r="A37" s="60"/>
      <c r="B37" s="58"/>
      <c r="C37" s="64" t="s">
        <v>54</v>
      </c>
      <c r="D37" s="63" t="s">
        <v>16</v>
      </c>
      <c r="E37" s="63">
        <v>41.5</v>
      </c>
      <c r="F37" s="63">
        <v>0</v>
      </c>
      <c r="G37" s="63">
        <f>E37+F37</f>
        <v>41.5</v>
      </c>
      <c r="H37" s="686"/>
      <c r="I37" s="687">
        <f>H37*G37</f>
        <v>0</v>
      </c>
    </row>
    <row r="38" spans="1:9">
      <c r="A38" s="60"/>
      <c r="B38" s="58"/>
      <c r="C38" s="64"/>
      <c r="D38" s="63"/>
      <c r="E38" s="63"/>
      <c r="F38" s="63"/>
      <c r="G38" s="63"/>
      <c r="H38" s="688"/>
      <c r="I38" s="689"/>
    </row>
    <row r="39" spans="1:9">
      <c r="A39" s="57" t="s">
        <v>441</v>
      </c>
      <c r="B39" s="70" t="s">
        <v>117</v>
      </c>
      <c r="C39" s="70"/>
      <c r="D39" s="70"/>
      <c r="E39" s="71"/>
      <c r="F39" s="71"/>
      <c r="G39" s="71"/>
      <c r="H39" s="690"/>
      <c r="I39" s="689"/>
    </row>
    <row r="40" spans="1:9">
      <c r="A40" s="60"/>
      <c r="B40" s="58"/>
      <c r="C40" s="64"/>
      <c r="D40" s="63"/>
      <c r="E40" s="63"/>
      <c r="F40" s="63"/>
      <c r="G40" s="63"/>
      <c r="H40" s="688"/>
      <c r="I40" s="689"/>
    </row>
    <row r="41" spans="1:9" ht="46.5">
      <c r="A41" s="60"/>
      <c r="B41" s="58"/>
      <c r="C41" s="64" t="s">
        <v>55</v>
      </c>
      <c r="D41" s="65" t="s">
        <v>46</v>
      </c>
      <c r="E41" s="63">
        <v>443</v>
      </c>
      <c r="F41" s="63">
        <v>543</v>
      </c>
      <c r="G41" s="63">
        <f>E41+F41</f>
        <v>986</v>
      </c>
      <c r="H41" s="686"/>
      <c r="I41" s="687">
        <f>H41*G41</f>
        <v>0</v>
      </c>
    </row>
    <row r="42" spans="1:9">
      <c r="A42" s="60"/>
      <c r="B42" s="58"/>
      <c r="C42" s="66"/>
      <c r="D42" s="65"/>
      <c r="E42" s="63"/>
      <c r="F42" s="63"/>
      <c r="G42" s="63"/>
      <c r="H42" s="688"/>
      <c r="I42" s="689"/>
    </row>
    <row r="43" spans="1:9">
      <c r="A43" s="57" t="s">
        <v>442</v>
      </c>
      <c r="B43" s="70" t="s">
        <v>119</v>
      </c>
      <c r="C43" s="70"/>
      <c r="D43" s="70"/>
      <c r="E43" s="71"/>
      <c r="F43" s="71"/>
      <c r="G43" s="71"/>
      <c r="H43" s="690"/>
      <c r="I43" s="689"/>
    </row>
    <row r="44" spans="1:9">
      <c r="A44" s="60"/>
      <c r="B44" s="58"/>
      <c r="C44" s="64"/>
      <c r="D44" s="65"/>
      <c r="E44" s="63"/>
      <c r="F44" s="63"/>
      <c r="G44" s="63"/>
      <c r="H44" s="688"/>
      <c r="I44" s="689"/>
    </row>
    <row r="45" spans="1:9" ht="14.25" customHeight="1">
      <c r="A45" s="60" t="s">
        <v>443</v>
      </c>
      <c r="B45" s="58"/>
      <c r="C45" s="62" t="s">
        <v>278</v>
      </c>
      <c r="D45" s="65"/>
      <c r="E45" s="63"/>
      <c r="F45" s="63"/>
      <c r="G45" s="63"/>
      <c r="H45" s="688"/>
      <c r="I45" s="689"/>
    </row>
    <row r="46" spans="1:9" ht="126.65" customHeight="1">
      <c r="A46" s="60" t="s">
        <v>24</v>
      </c>
      <c r="B46" s="58"/>
      <c r="C46" s="64" t="s">
        <v>1185</v>
      </c>
      <c r="D46" s="65" t="s">
        <v>16</v>
      </c>
      <c r="E46" s="63">
        <v>25</v>
      </c>
      <c r="F46" s="63">
        <v>22</v>
      </c>
      <c r="G46" s="63">
        <f>E46+F46</f>
        <v>47</v>
      </c>
      <c r="H46" s="686"/>
      <c r="I46" s="687">
        <f t="shared" ref="I46:I47" si="1">H46*G46</f>
        <v>0</v>
      </c>
    </row>
    <row r="47" spans="1:9" ht="114" customHeight="1">
      <c r="A47" s="60" t="s">
        <v>25</v>
      </c>
      <c r="B47" s="58"/>
      <c r="C47" s="64" t="s">
        <v>1186</v>
      </c>
      <c r="D47" s="65" t="s">
        <v>16</v>
      </c>
      <c r="E47" s="63">
        <v>0</v>
      </c>
      <c r="F47" s="63">
        <v>50</v>
      </c>
      <c r="G47" s="63">
        <f>E47+F47</f>
        <v>50</v>
      </c>
      <c r="H47" s="686"/>
      <c r="I47" s="687">
        <f t="shared" si="1"/>
        <v>0</v>
      </c>
    </row>
    <row r="48" spans="1:9" ht="11.25" customHeight="1">
      <c r="A48" s="60"/>
      <c r="B48" s="58"/>
      <c r="C48" s="64"/>
      <c r="D48" s="65"/>
      <c r="E48" s="63"/>
      <c r="F48" s="63"/>
      <c r="G48" s="63"/>
      <c r="H48" s="688"/>
      <c r="I48" s="689"/>
    </row>
    <row r="49" spans="1:9" ht="35.25" customHeight="1">
      <c r="A49" s="57" t="s">
        <v>444</v>
      </c>
      <c r="B49" s="62" t="s">
        <v>279</v>
      </c>
      <c r="C49" s="62"/>
      <c r="D49" s="62"/>
      <c r="E49" s="71"/>
      <c r="F49" s="71"/>
      <c r="G49" s="71"/>
      <c r="H49" s="690"/>
      <c r="I49" s="689"/>
    </row>
    <row r="50" spans="1:9" ht="11.25" customHeight="1">
      <c r="A50" s="57"/>
      <c r="B50" s="67"/>
      <c r="C50" s="62"/>
      <c r="D50" s="62"/>
      <c r="E50" s="71"/>
      <c r="F50" s="71"/>
      <c r="G50" s="71"/>
      <c r="H50" s="690"/>
      <c r="I50" s="689"/>
    </row>
    <row r="51" spans="1:9" ht="108" customHeight="1">
      <c r="A51" s="60" t="s">
        <v>445</v>
      </c>
      <c r="B51" s="58"/>
      <c r="C51" s="64" t="s">
        <v>276</v>
      </c>
      <c r="D51" s="65"/>
      <c r="E51" s="63">
        <v>88</v>
      </c>
      <c r="F51" s="63">
        <v>88</v>
      </c>
      <c r="G51" s="63">
        <f>F51+E51</f>
        <v>176</v>
      </c>
      <c r="H51" s="691"/>
      <c r="I51" s="687">
        <f>H51*G51</f>
        <v>0</v>
      </c>
    </row>
    <row r="52" spans="1:9" ht="41.25" customHeight="1">
      <c r="A52" s="57" t="s">
        <v>446</v>
      </c>
      <c r="B52" s="62" t="s">
        <v>216</v>
      </c>
      <c r="C52" s="62"/>
      <c r="D52" s="62"/>
      <c r="E52" s="71"/>
      <c r="F52" s="71"/>
      <c r="G52" s="71"/>
      <c r="H52" s="692"/>
      <c r="I52" s="693"/>
    </row>
    <row r="53" spans="1:9" ht="16.5" customHeight="1">
      <c r="A53" s="73"/>
      <c r="B53" s="74"/>
      <c r="C53" s="75"/>
      <c r="D53" s="69"/>
      <c r="E53" s="76"/>
      <c r="F53" s="76"/>
      <c r="G53" s="76"/>
      <c r="H53" s="692"/>
      <c r="I53" s="693"/>
    </row>
    <row r="54" spans="1:9" ht="16.5" customHeight="1">
      <c r="A54" s="73" t="s">
        <v>447</v>
      </c>
      <c r="B54" s="74"/>
      <c r="C54" s="62" t="s">
        <v>271</v>
      </c>
      <c r="D54" s="69"/>
      <c r="E54" s="76"/>
      <c r="F54" s="76"/>
      <c r="G54" s="76"/>
      <c r="H54" s="692"/>
      <c r="I54" s="693"/>
    </row>
    <row r="55" spans="1:9" ht="257.5" customHeight="1">
      <c r="A55" s="73"/>
      <c r="B55" s="74"/>
      <c r="C55" s="75" t="s">
        <v>272</v>
      </c>
      <c r="D55" s="65" t="s">
        <v>42</v>
      </c>
      <c r="E55" s="76">
        <v>503</v>
      </c>
      <c r="F55" s="76">
        <v>671.5</v>
      </c>
      <c r="G55" s="63">
        <f>E55+F55</f>
        <v>1174.5</v>
      </c>
      <c r="H55" s="694"/>
      <c r="I55" s="687">
        <f>H55*G55</f>
        <v>0</v>
      </c>
    </row>
    <row r="56" spans="1:9" ht="36.75" customHeight="1">
      <c r="A56" s="57" t="s">
        <v>448</v>
      </c>
      <c r="B56" s="62" t="s">
        <v>218</v>
      </c>
      <c r="C56" s="75"/>
      <c r="D56" s="69"/>
      <c r="E56" s="76"/>
      <c r="F56" s="76"/>
      <c r="G56" s="76"/>
      <c r="H56" s="692"/>
      <c r="I56" s="693"/>
    </row>
    <row r="57" spans="1:9" ht="22.5" customHeight="1">
      <c r="A57" s="73"/>
      <c r="B57" s="74"/>
      <c r="C57" s="75"/>
      <c r="D57" s="69"/>
      <c r="E57" s="76"/>
      <c r="F57" s="76"/>
      <c r="G57" s="76"/>
      <c r="H57" s="692"/>
      <c r="I57" s="693"/>
    </row>
    <row r="58" spans="1:9" ht="278.5" customHeight="1">
      <c r="A58" s="73" t="s">
        <v>219</v>
      </c>
      <c r="B58" s="74"/>
      <c r="C58" s="75" t="s">
        <v>277</v>
      </c>
      <c r="D58" s="65" t="s">
        <v>42</v>
      </c>
      <c r="E58" s="76">
        <v>390</v>
      </c>
      <c r="F58" s="76">
        <v>405</v>
      </c>
      <c r="G58" s="63">
        <f>E58+F58</f>
        <v>795</v>
      </c>
      <c r="H58" s="691"/>
      <c r="I58" s="687">
        <f>H58*G58</f>
        <v>0</v>
      </c>
    </row>
    <row r="59" spans="1:9" ht="26.25" customHeight="1">
      <c r="A59" s="73"/>
      <c r="B59" s="74"/>
      <c r="C59" s="75"/>
      <c r="D59" s="69"/>
      <c r="E59" s="76"/>
      <c r="F59" s="76"/>
      <c r="G59" s="76"/>
      <c r="H59" s="692"/>
      <c r="I59" s="693"/>
    </row>
    <row r="60" spans="1:9" ht="28" customHeight="1">
      <c r="A60" s="57" t="s">
        <v>449</v>
      </c>
      <c r="B60" s="62" t="s">
        <v>221</v>
      </c>
      <c r="C60" s="75"/>
      <c r="D60" s="69"/>
      <c r="E60" s="76"/>
      <c r="F60" s="76"/>
      <c r="G60" s="76"/>
      <c r="H60" s="692"/>
      <c r="I60" s="693"/>
    </row>
    <row r="61" spans="1:9" ht="23.25" customHeight="1">
      <c r="A61" s="73"/>
      <c r="B61" s="74"/>
      <c r="C61" s="75"/>
      <c r="D61" s="69"/>
      <c r="E61" s="76"/>
      <c r="F61" s="76"/>
      <c r="G61" s="76"/>
      <c r="H61" s="692"/>
      <c r="I61" s="693"/>
    </row>
    <row r="62" spans="1:9" ht="98.25" customHeight="1">
      <c r="A62" s="73" t="s">
        <v>450</v>
      </c>
      <c r="B62" s="74"/>
      <c r="C62" s="75" t="s">
        <v>222</v>
      </c>
      <c r="D62" s="65" t="s">
        <v>42</v>
      </c>
      <c r="E62" s="76">
        <v>448.8</v>
      </c>
      <c r="F62" s="76">
        <v>258.89999999999998</v>
      </c>
      <c r="G62" s="63">
        <f>E62+F62</f>
        <v>707.7</v>
      </c>
      <c r="H62" s="691"/>
      <c r="I62" s="687">
        <f>H62*G62</f>
        <v>0</v>
      </c>
    </row>
    <row r="63" spans="1:9" ht="21" customHeight="1">
      <c r="A63" s="73"/>
      <c r="B63" s="74"/>
      <c r="C63" s="75"/>
      <c r="D63" s="69"/>
      <c r="E63" s="76"/>
      <c r="F63" s="76"/>
      <c r="G63" s="76"/>
      <c r="H63" s="692"/>
      <c r="I63" s="693"/>
    </row>
    <row r="64" spans="1:9" ht="36.75" customHeight="1">
      <c r="A64" s="57" t="s">
        <v>451</v>
      </c>
      <c r="B64" s="62" t="s">
        <v>269</v>
      </c>
      <c r="C64" s="75"/>
      <c r="D64" s="69"/>
      <c r="E64" s="76"/>
      <c r="F64" s="76"/>
      <c r="G64" s="76"/>
      <c r="H64" s="692"/>
      <c r="I64" s="693"/>
    </row>
    <row r="65" spans="1:9" ht="21" customHeight="1">
      <c r="A65" s="105"/>
      <c r="B65" s="106"/>
      <c r="C65" s="75"/>
      <c r="D65" s="69"/>
      <c r="E65" s="76"/>
      <c r="F65" s="76"/>
      <c r="G65" s="76"/>
      <c r="H65" s="692"/>
      <c r="I65" s="693"/>
    </row>
    <row r="66" spans="1:9" ht="21" customHeight="1">
      <c r="A66" s="73" t="s">
        <v>452</v>
      </c>
      <c r="B66" s="74"/>
      <c r="C66" s="106" t="s">
        <v>269</v>
      </c>
      <c r="D66" s="69"/>
      <c r="E66" s="76"/>
      <c r="F66" s="76"/>
      <c r="G66" s="76"/>
      <c r="H66" s="692"/>
      <c r="I66" s="693"/>
    </row>
    <row r="67" spans="1:9" ht="191.5" customHeight="1">
      <c r="A67" s="73"/>
      <c r="B67" s="74"/>
      <c r="C67" s="75" t="s">
        <v>273</v>
      </c>
      <c r="D67" s="65" t="s">
        <v>42</v>
      </c>
      <c r="E67" s="76">
        <v>503.2</v>
      </c>
      <c r="F67" s="76">
        <v>404.6</v>
      </c>
      <c r="G67" s="63">
        <f>E67+F67</f>
        <v>907.8</v>
      </c>
      <c r="H67" s="686"/>
      <c r="I67" s="687">
        <f>H67*G67</f>
        <v>0</v>
      </c>
    </row>
    <row r="68" spans="1:9" ht="21" customHeight="1">
      <c r="A68" s="73"/>
      <c r="B68" s="74"/>
      <c r="C68" s="75"/>
      <c r="D68" s="69"/>
      <c r="E68" s="76"/>
      <c r="F68" s="76"/>
      <c r="G68" s="76"/>
      <c r="H68" s="692"/>
      <c r="I68" s="693"/>
    </row>
    <row r="69" spans="1:9" ht="21" customHeight="1">
      <c r="A69" s="73" t="s">
        <v>453</v>
      </c>
      <c r="B69" s="74"/>
      <c r="C69" s="106" t="s">
        <v>225</v>
      </c>
      <c r="D69" s="69"/>
      <c r="E69" s="76"/>
      <c r="F69" s="76"/>
      <c r="G69" s="76"/>
      <c r="H69" s="692"/>
      <c r="I69" s="693"/>
    </row>
    <row r="70" spans="1:9" ht="51.75" customHeight="1">
      <c r="A70" s="73"/>
      <c r="B70" s="74"/>
      <c r="C70" s="75" t="s">
        <v>270</v>
      </c>
      <c r="D70" s="65" t="s">
        <v>42</v>
      </c>
      <c r="E70" s="76">
        <v>7</v>
      </c>
      <c r="F70" s="76">
        <v>59</v>
      </c>
      <c r="G70" s="63">
        <f>E70+F70</f>
        <v>66</v>
      </c>
      <c r="H70" s="691"/>
      <c r="I70" s="687">
        <f>H70*G70</f>
        <v>0</v>
      </c>
    </row>
    <row r="71" spans="1:9" ht="21" customHeight="1">
      <c r="A71" s="73"/>
      <c r="B71" s="74"/>
      <c r="C71" s="75"/>
      <c r="D71" s="69"/>
      <c r="E71" s="76"/>
      <c r="F71" s="76"/>
      <c r="G71" s="76"/>
      <c r="H71" s="692"/>
      <c r="I71" s="693"/>
    </row>
    <row r="72" spans="1:9" ht="30" customHeight="1">
      <c r="A72" s="57" t="s">
        <v>454</v>
      </c>
      <c r="B72" s="62" t="s">
        <v>275</v>
      </c>
      <c r="C72" s="75"/>
      <c r="D72" s="69"/>
      <c r="E72" s="76"/>
      <c r="F72" s="76"/>
      <c r="G72" s="76"/>
      <c r="H72" s="692"/>
      <c r="I72" s="693"/>
    </row>
    <row r="73" spans="1:9" ht="62.5" customHeight="1">
      <c r="A73" s="73"/>
      <c r="B73" s="74"/>
      <c r="C73" s="75" t="s">
        <v>274</v>
      </c>
      <c r="D73" s="65" t="s">
        <v>42</v>
      </c>
      <c r="E73" s="76">
        <v>535</v>
      </c>
      <c r="F73" s="76">
        <v>534.4</v>
      </c>
      <c r="G73" s="63">
        <f>E73+F73</f>
        <v>1069.4000000000001</v>
      </c>
      <c r="H73" s="691"/>
      <c r="I73" s="687">
        <f>H73*G73</f>
        <v>0</v>
      </c>
    </row>
    <row r="74" spans="1:9" ht="21.75" customHeight="1">
      <c r="A74" s="73"/>
      <c r="B74" s="74"/>
      <c r="C74" s="75"/>
      <c r="D74" s="69"/>
      <c r="E74" s="76"/>
      <c r="F74" s="76"/>
      <c r="G74" s="76"/>
      <c r="H74" s="692"/>
      <c r="I74" s="693"/>
    </row>
    <row r="75" spans="1:9" ht="21.75" customHeight="1">
      <c r="A75" s="57" t="s">
        <v>455</v>
      </c>
      <c r="B75" s="62" t="s">
        <v>228</v>
      </c>
      <c r="C75" s="75"/>
      <c r="D75" s="69"/>
      <c r="E75" s="76"/>
      <c r="F75" s="76"/>
      <c r="G75" s="76"/>
      <c r="H75" s="692"/>
      <c r="I75" s="693"/>
    </row>
    <row r="76" spans="1:9" ht="21.75" customHeight="1">
      <c r="A76" s="73"/>
      <c r="B76" s="74"/>
      <c r="C76" s="106" t="s">
        <v>229</v>
      </c>
      <c r="D76" s="69"/>
      <c r="E76" s="76"/>
      <c r="F76" s="76"/>
      <c r="G76" s="76"/>
      <c r="H76" s="692"/>
      <c r="I76" s="693"/>
    </row>
    <row r="77" spans="1:9" ht="79.5" customHeight="1">
      <c r="A77" s="73"/>
      <c r="B77" s="74" t="s">
        <v>300</v>
      </c>
      <c r="C77" s="75" t="s">
        <v>230</v>
      </c>
      <c r="D77" s="65" t="s">
        <v>42</v>
      </c>
      <c r="E77" s="76">
        <v>226.18</v>
      </c>
      <c r="F77" s="76">
        <v>229.2</v>
      </c>
      <c r="G77" s="63">
        <f>E77+F77</f>
        <v>455.38</v>
      </c>
      <c r="H77" s="691"/>
      <c r="I77" s="687">
        <f>H77*G77</f>
        <v>0</v>
      </c>
    </row>
    <row r="78" spans="1:9" ht="21.75" customHeight="1">
      <c r="A78" s="73"/>
      <c r="B78" s="74"/>
      <c r="C78" s="75"/>
      <c r="D78" s="69"/>
      <c r="E78" s="76"/>
      <c r="F78" s="76"/>
      <c r="G78" s="76"/>
      <c r="H78" s="692"/>
      <c r="I78" s="693"/>
    </row>
    <row r="79" spans="1:9" ht="21.75" customHeight="1">
      <c r="A79" s="57" t="s">
        <v>456</v>
      </c>
      <c r="B79" s="62" t="s">
        <v>231</v>
      </c>
      <c r="C79" s="75"/>
      <c r="D79" s="69"/>
      <c r="E79" s="76"/>
      <c r="F79" s="76"/>
      <c r="G79" s="76"/>
      <c r="H79" s="692"/>
      <c r="I79" s="693"/>
    </row>
    <row r="80" spans="1:9" ht="21.75" customHeight="1">
      <c r="A80" s="73" t="s">
        <v>24</v>
      </c>
      <c r="B80" s="74"/>
      <c r="C80" s="106" t="s">
        <v>232</v>
      </c>
      <c r="D80" s="65" t="s">
        <v>42</v>
      </c>
      <c r="E80" s="76">
        <v>1180.4000000000001</v>
      </c>
      <c r="F80" s="76">
        <v>1177.0999999999999</v>
      </c>
      <c r="G80" s="63">
        <f>E80+F80</f>
        <v>2357.5</v>
      </c>
      <c r="H80" s="691"/>
      <c r="I80" s="687">
        <f t="shared" ref="I80:I81" si="2">H80*G80</f>
        <v>0</v>
      </c>
    </row>
    <row r="81" spans="1:9" ht="21.75" customHeight="1">
      <c r="A81" s="73" t="s">
        <v>25</v>
      </c>
      <c r="B81" s="74"/>
      <c r="C81" s="106" t="s">
        <v>233</v>
      </c>
      <c r="D81" s="65" t="s">
        <v>42</v>
      </c>
      <c r="E81" s="76">
        <v>0</v>
      </c>
      <c r="F81" s="76">
        <v>80</v>
      </c>
      <c r="G81" s="63">
        <f>E81+F81</f>
        <v>80</v>
      </c>
      <c r="H81" s="691"/>
      <c r="I81" s="687">
        <f t="shared" si="2"/>
        <v>0</v>
      </c>
    </row>
    <row r="82" spans="1:9" ht="21.75" customHeight="1">
      <c r="A82" s="73"/>
      <c r="B82" s="74"/>
      <c r="C82" s="75"/>
      <c r="D82" s="69"/>
      <c r="E82" s="76"/>
      <c r="F82" s="76"/>
      <c r="G82" s="76"/>
      <c r="H82" s="692"/>
      <c r="I82" s="693"/>
    </row>
    <row r="83" spans="1:9" ht="29.25" customHeight="1">
      <c r="A83" s="57" t="s">
        <v>457</v>
      </c>
      <c r="B83" s="62" t="s">
        <v>234</v>
      </c>
      <c r="C83" s="75"/>
      <c r="D83" s="69"/>
      <c r="E83" s="76"/>
      <c r="F83" s="76"/>
      <c r="G83" s="76"/>
      <c r="H83" s="692"/>
      <c r="I83" s="693"/>
    </row>
    <row r="84" spans="1:9" ht="21.75" customHeight="1">
      <c r="A84" s="73"/>
      <c r="B84" s="74"/>
      <c r="C84" s="75"/>
      <c r="D84" s="69"/>
      <c r="E84" s="76"/>
      <c r="F84" s="76"/>
      <c r="G84" s="76"/>
      <c r="H84" s="692"/>
      <c r="I84" s="693"/>
    </row>
    <row r="85" spans="1:9" ht="21.75" customHeight="1">
      <c r="A85" s="73" t="s">
        <v>458</v>
      </c>
      <c r="B85" s="74"/>
      <c r="C85" s="75" t="s">
        <v>234</v>
      </c>
      <c r="D85" s="65" t="s">
        <v>42</v>
      </c>
      <c r="E85" s="76">
        <v>23.2</v>
      </c>
      <c r="F85" s="76">
        <v>0</v>
      </c>
      <c r="G85" s="63">
        <f>E85+F85</f>
        <v>23.2</v>
      </c>
      <c r="H85" s="691"/>
      <c r="I85" s="695">
        <f>H85*G85</f>
        <v>0</v>
      </c>
    </row>
    <row r="86" spans="1:9" ht="21.75" customHeight="1">
      <c r="A86" s="73"/>
      <c r="B86" s="74"/>
      <c r="C86" s="75"/>
      <c r="D86" s="69"/>
      <c r="E86" s="76"/>
      <c r="F86" s="76"/>
      <c r="G86" s="76"/>
      <c r="H86" s="692"/>
      <c r="I86" s="693"/>
    </row>
    <row r="87" spans="1:9" ht="16" thickBot="1">
      <c r="A87" s="73"/>
      <c r="B87" s="74"/>
      <c r="C87" s="75"/>
      <c r="D87" s="69"/>
      <c r="E87" s="76"/>
      <c r="F87" s="76"/>
      <c r="G87" s="76"/>
      <c r="H87" s="692"/>
      <c r="I87" s="693"/>
    </row>
    <row r="88" spans="1:9" ht="19" thickTop="1" thickBot="1">
      <c r="A88" s="107"/>
      <c r="B88" s="77"/>
      <c r="C88" s="78" t="s">
        <v>199</v>
      </c>
      <c r="D88" s="108"/>
      <c r="E88" s="108"/>
      <c r="F88" s="108"/>
      <c r="G88" s="108"/>
      <c r="H88" s="696"/>
      <c r="I88" s="697">
        <f>SUM(I16:I85)</f>
        <v>0</v>
      </c>
    </row>
    <row r="89" spans="1:9" ht="16" thickTop="1">
      <c r="A89" s="79"/>
      <c r="B89" s="80"/>
      <c r="C89" s="109"/>
      <c r="D89" s="110"/>
      <c r="E89" s="110"/>
      <c r="F89" s="110"/>
      <c r="G89" s="110"/>
      <c r="H89" s="698"/>
      <c r="I89" s="699"/>
    </row>
  </sheetData>
  <sheetProtection algorithmName="SHA-512" hashValue="+yIZHgduXF/yVI/bDXApiBxBZRNU7nq4Or3DNJu0BRc7KJCgpDzkzXZ6rbtMau8kYgF1Xe6JLzg0MbE8SZslJA==" saltValue="yVlhO1f/FBmmpwMhW7bevw==" spinCount="100000" sheet="1" formatColumns="0"/>
  <mergeCells count="10">
    <mergeCell ref="B11:G11"/>
    <mergeCell ref="I4:I5"/>
    <mergeCell ref="A2:I2"/>
    <mergeCell ref="B7:C7"/>
    <mergeCell ref="A4:A5"/>
    <mergeCell ref="C4:C5"/>
    <mergeCell ref="D4:D5"/>
    <mergeCell ref="E4:F4"/>
    <mergeCell ref="G4:G5"/>
    <mergeCell ref="H4:H5"/>
  </mergeCells>
  <printOptions horizontalCentered="1"/>
  <pageMargins left="0.7" right="0.7" top="0.75" bottom="0.75" header="0.3" footer="0.3"/>
  <pageSetup paperSize="9" scale="65" orientation="landscape" r:id="rId1"/>
  <headerFooter>
    <oddHeader>&amp;L&amp;"Arial,Bold"CA No SECI/C&amp;&amp;P/NIT/CORP. OFFC CONST./2019/CA-II
&amp;UAppendix-2&amp;C&amp;"Arial,Bold"&amp;11&amp;USUMMARY OF DETAILED PRICE BREAK-UP</oddHeader>
    <oddFooter>&amp;C&amp;"Arial,Bold"Page &amp;P of &amp;N</oddFooter>
  </headerFooter>
  <rowBreaks count="3" manualBreakCount="3">
    <brk id="25" max="12" man="1"/>
    <brk id="48" max="12" man="1"/>
    <brk id="51" max="12"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42"/>
  <sheetViews>
    <sheetView view="pageBreakPreview" zoomScale="60" workbookViewId="0">
      <pane ySplit="5" topLeftCell="A34" activePane="bottomLeft" state="frozen"/>
      <selection activeCell="B410" sqref="B410"/>
      <selection pane="bottomLeft" activeCell="C38" sqref="C38"/>
    </sheetView>
  </sheetViews>
  <sheetFormatPr defaultColWidth="17.26953125" defaultRowHeight="15.5"/>
  <cols>
    <col min="1" max="1" width="7.81640625" style="87" bestFit="1" customWidth="1"/>
    <col min="2" max="2" width="20.453125" style="87" customWidth="1"/>
    <col min="3" max="3" width="95.81640625" style="87" customWidth="1"/>
    <col min="4" max="4" width="6.7265625" style="12" customWidth="1"/>
    <col min="5" max="5" width="11" style="12" customWidth="1"/>
    <col min="6" max="7" width="10.54296875" style="12" customWidth="1"/>
    <col min="8" max="8" width="23.1796875" style="150" customWidth="1"/>
    <col min="9" max="9" width="37.453125" style="12" customWidth="1"/>
    <col min="10" max="16384" width="17.26953125" style="87"/>
  </cols>
  <sheetData>
    <row r="1" spans="1:9" ht="16" thickBot="1">
      <c r="A1" s="83"/>
      <c r="B1" s="83"/>
      <c r="C1" s="84"/>
      <c r="D1" s="115"/>
      <c r="E1" s="115"/>
      <c r="F1" s="116"/>
      <c r="G1" s="116"/>
      <c r="H1" s="117"/>
    </row>
    <row r="2" spans="1:9" ht="26.25" customHeight="1" thickTop="1">
      <c r="A2" s="885" t="s">
        <v>1320</v>
      </c>
      <c r="B2" s="886"/>
      <c r="C2" s="886"/>
      <c r="D2" s="886"/>
      <c r="E2" s="886"/>
      <c r="F2" s="886"/>
      <c r="G2" s="886"/>
      <c r="H2" s="886"/>
      <c r="I2" s="887"/>
    </row>
    <row r="3" spans="1:9">
      <c r="A3" s="118"/>
      <c r="B3" s="119"/>
      <c r="C3" s="120"/>
      <c r="D3" s="119"/>
      <c r="E3" s="119"/>
      <c r="F3" s="121"/>
      <c r="G3" s="121"/>
      <c r="H3" s="113"/>
      <c r="I3" s="122"/>
    </row>
    <row r="4" spans="1:9">
      <c r="A4" s="892" t="s">
        <v>10</v>
      </c>
      <c r="B4" s="123" t="s">
        <v>286</v>
      </c>
      <c r="C4" s="893" t="s">
        <v>11</v>
      </c>
      <c r="D4" s="893" t="s">
        <v>201</v>
      </c>
      <c r="E4" s="891" t="s">
        <v>100</v>
      </c>
      <c r="F4" s="891"/>
      <c r="G4" s="891" t="s">
        <v>110</v>
      </c>
      <c r="H4" s="890" t="s">
        <v>196</v>
      </c>
      <c r="I4" s="888" t="s">
        <v>200</v>
      </c>
    </row>
    <row r="5" spans="1:9" ht="31">
      <c r="A5" s="892"/>
      <c r="B5" s="124"/>
      <c r="C5" s="893"/>
      <c r="D5" s="893"/>
      <c r="E5" s="124" t="s">
        <v>214</v>
      </c>
      <c r="F5" s="124" t="s">
        <v>215</v>
      </c>
      <c r="G5" s="891"/>
      <c r="H5" s="890"/>
      <c r="I5" s="889"/>
    </row>
    <row r="6" spans="1:9">
      <c r="A6" s="125"/>
      <c r="B6" s="126"/>
      <c r="C6" s="126"/>
      <c r="D6" s="126"/>
      <c r="E6" s="126"/>
      <c r="F6" s="127"/>
      <c r="G6" s="127"/>
      <c r="H6" s="18"/>
      <c r="I6" s="122"/>
    </row>
    <row r="7" spans="1:9">
      <c r="A7" s="125"/>
      <c r="B7" s="126"/>
      <c r="C7" s="128"/>
      <c r="D7" s="129"/>
      <c r="E7" s="129"/>
      <c r="F7" s="127"/>
      <c r="G7" s="127"/>
      <c r="H7" s="18"/>
      <c r="I7" s="122"/>
    </row>
    <row r="8" spans="1:9">
      <c r="A8" s="130" t="s">
        <v>1</v>
      </c>
      <c r="B8" s="123"/>
      <c r="C8" s="131" t="s">
        <v>72</v>
      </c>
      <c r="D8" s="129"/>
      <c r="E8" s="129"/>
      <c r="F8" s="127"/>
      <c r="G8" s="127"/>
      <c r="H8" s="18"/>
      <c r="I8" s="122"/>
    </row>
    <row r="9" spans="1:9">
      <c r="A9" s="125"/>
      <c r="B9" s="126"/>
      <c r="C9" s="128"/>
      <c r="D9" s="129"/>
      <c r="E9" s="129"/>
      <c r="F9" s="127"/>
      <c r="G9" s="127"/>
      <c r="H9" s="18"/>
      <c r="I9" s="122"/>
    </row>
    <row r="10" spans="1:9">
      <c r="A10" s="125" t="s">
        <v>459</v>
      </c>
      <c r="B10" s="126"/>
      <c r="C10" s="132" t="s">
        <v>108</v>
      </c>
      <c r="D10" s="133" t="s">
        <v>16</v>
      </c>
      <c r="E10" s="700">
        <v>2.88</v>
      </c>
      <c r="F10" s="700">
        <v>2.88</v>
      </c>
      <c r="G10" s="700">
        <f>E10+F10</f>
        <v>5.76</v>
      </c>
      <c r="H10" s="701"/>
      <c r="I10" s="702">
        <f>H10*G10</f>
        <v>0</v>
      </c>
    </row>
    <row r="11" spans="1:9">
      <c r="A11" s="125"/>
      <c r="B11" s="126"/>
      <c r="C11" s="134"/>
      <c r="D11" s="133"/>
      <c r="E11" s="700"/>
      <c r="F11" s="700"/>
      <c r="G11" s="700"/>
      <c r="H11" s="18"/>
      <c r="I11" s="703"/>
    </row>
    <row r="12" spans="1:9" ht="374.15" customHeight="1">
      <c r="A12" s="125"/>
      <c r="B12" s="126"/>
      <c r="C12" s="135" t="s">
        <v>1188</v>
      </c>
      <c r="D12" s="133"/>
      <c r="E12" s="700"/>
      <c r="F12" s="700"/>
      <c r="G12" s="700"/>
      <c r="H12" s="18"/>
      <c r="I12" s="703"/>
    </row>
    <row r="13" spans="1:9" ht="58" customHeight="1">
      <c r="A13" s="125"/>
      <c r="B13" s="126"/>
      <c r="C13" s="136" t="s">
        <v>1189</v>
      </c>
      <c r="D13" s="133"/>
      <c r="E13" s="700"/>
      <c r="F13" s="700"/>
      <c r="G13" s="700"/>
      <c r="H13" s="18"/>
      <c r="I13" s="703"/>
    </row>
    <row r="14" spans="1:9">
      <c r="A14" s="125"/>
      <c r="B14" s="126"/>
      <c r="C14" s="137"/>
      <c r="D14" s="133"/>
      <c r="E14" s="700"/>
      <c r="F14" s="700"/>
      <c r="G14" s="700"/>
      <c r="H14" s="18"/>
      <c r="I14" s="703"/>
    </row>
    <row r="15" spans="1:9">
      <c r="A15" s="125"/>
      <c r="B15" s="126"/>
      <c r="C15" s="138" t="s">
        <v>101</v>
      </c>
      <c r="D15" s="133"/>
      <c r="E15" s="700"/>
      <c r="F15" s="700"/>
      <c r="G15" s="700"/>
      <c r="H15" s="18"/>
      <c r="I15" s="703"/>
    </row>
    <row r="16" spans="1:9">
      <c r="A16" s="125"/>
      <c r="B16" s="126"/>
      <c r="C16" s="139" t="s">
        <v>102</v>
      </c>
      <c r="D16" s="133"/>
      <c r="E16" s="700"/>
      <c r="F16" s="700"/>
      <c r="G16" s="700"/>
      <c r="H16" s="18"/>
      <c r="I16" s="703"/>
    </row>
    <row r="17" spans="1:9">
      <c r="A17" s="125"/>
      <c r="B17" s="126"/>
      <c r="C17" s="138" t="s">
        <v>103</v>
      </c>
      <c r="D17" s="133"/>
      <c r="E17" s="700"/>
      <c r="F17" s="700"/>
      <c r="G17" s="700"/>
      <c r="H17" s="18"/>
      <c r="I17" s="703"/>
    </row>
    <row r="18" spans="1:9">
      <c r="A18" s="125"/>
      <c r="B18" s="126"/>
      <c r="C18" s="138" t="s">
        <v>104</v>
      </c>
      <c r="D18" s="133"/>
      <c r="E18" s="700"/>
      <c r="F18" s="700"/>
      <c r="G18" s="700"/>
      <c r="H18" s="18"/>
      <c r="I18" s="703"/>
    </row>
    <row r="19" spans="1:9" ht="30.75" customHeight="1">
      <c r="A19" s="125"/>
      <c r="B19" s="126"/>
      <c r="C19" s="137" t="s">
        <v>105</v>
      </c>
      <c r="D19" s="133"/>
      <c r="E19" s="700"/>
      <c r="F19" s="700"/>
      <c r="G19" s="700"/>
      <c r="H19" s="18"/>
      <c r="I19" s="703"/>
    </row>
    <row r="20" spans="1:9" ht="31">
      <c r="A20" s="125"/>
      <c r="B20" s="126"/>
      <c r="C20" s="138" t="s">
        <v>106</v>
      </c>
      <c r="D20" s="133"/>
      <c r="E20" s="700"/>
      <c r="F20" s="700"/>
      <c r="G20" s="700"/>
      <c r="H20" s="18"/>
      <c r="I20" s="703"/>
    </row>
    <row r="21" spans="1:9">
      <c r="A21" s="125"/>
      <c r="B21" s="126"/>
      <c r="C21" s="140" t="s">
        <v>107</v>
      </c>
      <c r="D21" s="133"/>
      <c r="E21" s="700"/>
      <c r="F21" s="700"/>
      <c r="G21" s="700"/>
      <c r="H21" s="18"/>
      <c r="I21" s="703"/>
    </row>
    <row r="22" spans="1:9" ht="36.75" customHeight="1">
      <c r="A22" s="125"/>
      <c r="B22" s="126"/>
      <c r="C22" s="128"/>
      <c r="D22" s="133"/>
      <c r="E22" s="700"/>
      <c r="F22" s="700"/>
      <c r="G22" s="700"/>
      <c r="H22" s="18"/>
      <c r="I22" s="703"/>
    </row>
    <row r="23" spans="1:9" ht="36" customHeight="1">
      <c r="A23" s="125" t="s">
        <v>460</v>
      </c>
      <c r="B23" s="126"/>
      <c r="C23" s="131" t="s">
        <v>246</v>
      </c>
      <c r="D23" s="133"/>
      <c r="E23" s="700"/>
      <c r="F23" s="700"/>
      <c r="G23" s="700"/>
      <c r="H23" s="18"/>
      <c r="I23" s="703"/>
    </row>
    <row r="24" spans="1:9" ht="170.5">
      <c r="A24" s="125"/>
      <c r="B24" s="126"/>
      <c r="C24" s="128" t="s">
        <v>248</v>
      </c>
      <c r="D24" s="133" t="s">
        <v>16</v>
      </c>
      <c r="E24" s="700">
        <v>40.32</v>
      </c>
      <c r="F24" s="700">
        <v>18.420000000000002</v>
      </c>
      <c r="G24" s="700">
        <f>E24+F24</f>
        <v>58.74</v>
      </c>
      <c r="H24" s="701"/>
      <c r="I24" s="702">
        <f>H24*G24</f>
        <v>0</v>
      </c>
    </row>
    <row r="25" spans="1:9" ht="27.75" customHeight="1">
      <c r="A25" s="125"/>
      <c r="B25" s="126"/>
      <c r="C25" s="128"/>
      <c r="D25" s="133"/>
      <c r="E25" s="700"/>
      <c r="F25" s="700"/>
      <c r="G25" s="700"/>
      <c r="H25" s="18"/>
      <c r="I25" s="703"/>
    </row>
    <row r="26" spans="1:9" ht="36.75" customHeight="1">
      <c r="A26" s="125" t="s">
        <v>461</v>
      </c>
      <c r="B26" s="126"/>
      <c r="C26" s="131" t="s">
        <v>301</v>
      </c>
      <c r="D26" s="133"/>
      <c r="E26" s="700"/>
      <c r="F26" s="700"/>
      <c r="G26" s="700"/>
      <c r="H26" s="18"/>
      <c r="I26" s="703"/>
    </row>
    <row r="27" spans="1:9" ht="224.5" customHeight="1">
      <c r="A27" s="125"/>
      <c r="B27" s="126"/>
      <c r="C27" s="128" t="s">
        <v>247</v>
      </c>
      <c r="D27" s="133" t="s">
        <v>16</v>
      </c>
      <c r="E27" s="700">
        <v>100.8</v>
      </c>
      <c r="F27" s="700">
        <v>81.599999999999994</v>
      </c>
      <c r="G27" s="700">
        <f>E27+F27</f>
        <v>182.39999999999998</v>
      </c>
      <c r="H27" s="701"/>
      <c r="I27" s="702">
        <f>H27*G27</f>
        <v>0</v>
      </c>
    </row>
    <row r="28" spans="1:9">
      <c r="A28" s="125"/>
      <c r="B28" s="126"/>
      <c r="C28" s="128"/>
      <c r="D28" s="133"/>
      <c r="E28" s="700"/>
      <c r="F28" s="700"/>
      <c r="G28" s="700"/>
      <c r="H28" s="18"/>
      <c r="I28" s="703"/>
    </row>
    <row r="29" spans="1:9">
      <c r="A29" s="125" t="s">
        <v>462</v>
      </c>
      <c r="B29" s="126"/>
      <c r="C29" s="131" t="s">
        <v>249</v>
      </c>
      <c r="D29" s="133"/>
      <c r="E29" s="700"/>
      <c r="F29" s="700"/>
      <c r="G29" s="700"/>
      <c r="H29" s="18"/>
      <c r="I29" s="703"/>
    </row>
    <row r="30" spans="1:9" ht="121" customHeight="1">
      <c r="A30" s="125"/>
      <c r="B30" s="126"/>
      <c r="C30" s="128" t="s">
        <v>250</v>
      </c>
      <c r="D30" s="133" t="s">
        <v>16</v>
      </c>
      <c r="E30" s="700">
        <v>0</v>
      </c>
      <c r="F30" s="700">
        <v>5.76</v>
      </c>
      <c r="G30" s="700">
        <f>E30+F30</f>
        <v>5.76</v>
      </c>
      <c r="H30" s="701"/>
      <c r="I30" s="702">
        <f>H30*G30</f>
        <v>0</v>
      </c>
    </row>
    <row r="31" spans="1:9">
      <c r="A31" s="125"/>
      <c r="B31" s="126"/>
      <c r="C31" s="128"/>
      <c r="D31" s="133"/>
      <c r="E31" s="700"/>
      <c r="F31" s="700"/>
      <c r="G31" s="700"/>
      <c r="H31" s="18"/>
      <c r="I31" s="703"/>
    </row>
    <row r="32" spans="1:9">
      <c r="A32" s="141" t="s">
        <v>9</v>
      </c>
      <c r="B32" s="142"/>
      <c r="C32" s="143" t="s">
        <v>112</v>
      </c>
      <c r="D32" s="133"/>
      <c r="E32" s="700"/>
      <c r="F32" s="700"/>
      <c r="G32" s="700"/>
      <c r="H32" s="18"/>
      <c r="I32" s="703"/>
    </row>
    <row r="33" spans="1:9">
      <c r="A33" s="144"/>
      <c r="B33" s="145"/>
      <c r="C33" s="145"/>
      <c r="D33" s="133"/>
      <c r="E33" s="700"/>
      <c r="F33" s="700"/>
      <c r="G33" s="700"/>
      <c r="H33" s="18"/>
      <c r="I33" s="703"/>
    </row>
    <row r="34" spans="1:9" ht="32.25" customHeight="1">
      <c r="A34" s="146">
        <v>30</v>
      </c>
      <c r="B34" s="133"/>
      <c r="C34" s="147" t="s">
        <v>79</v>
      </c>
      <c r="D34" s="133"/>
      <c r="E34" s="700"/>
      <c r="F34" s="700"/>
      <c r="G34" s="700"/>
      <c r="H34" s="18"/>
      <c r="I34" s="703"/>
    </row>
    <row r="35" spans="1:9" ht="33.75" customHeight="1">
      <c r="A35" s="146"/>
      <c r="B35" s="133"/>
      <c r="C35" s="148" t="s">
        <v>210</v>
      </c>
      <c r="D35" s="133" t="s">
        <v>16</v>
      </c>
      <c r="E35" s="700">
        <v>57.15</v>
      </c>
      <c r="F35" s="700">
        <v>72.3</v>
      </c>
      <c r="G35" s="700">
        <f>E35+F35</f>
        <v>129.44999999999999</v>
      </c>
      <c r="H35" s="701"/>
      <c r="I35" s="702">
        <f>H35*G35</f>
        <v>0</v>
      </c>
    </row>
    <row r="36" spans="1:9" ht="37.5" customHeight="1">
      <c r="A36" s="146"/>
      <c r="B36" s="133"/>
      <c r="C36" s="138" t="s">
        <v>113</v>
      </c>
      <c r="D36" s="133"/>
      <c r="E36" s="700"/>
      <c r="F36" s="700"/>
      <c r="G36" s="700"/>
      <c r="H36" s="18"/>
      <c r="I36" s="703"/>
    </row>
    <row r="37" spans="1:9" ht="21.65" customHeight="1">
      <c r="A37" s="146"/>
      <c r="B37" s="133"/>
      <c r="C37" s="148" t="s">
        <v>128</v>
      </c>
      <c r="D37" s="133"/>
      <c r="E37" s="700"/>
      <c r="F37" s="700"/>
      <c r="G37" s="700"/>
      <c r="H37" s="18"/>
      <c r="I37" s="703"/>
    </row>
    <row r="38" spans="1:9" ht="187.5" customHeight="1">
      <c r="A38" s="146"/>
      <c r="B38" s="133"/>
      <c r="C38" s="138" t="s">
        <v>127</v>
      </c>
      <c r="D38" s="133"/>
      <c r="E38" s="700"/>
      <c r="F38" s="700"/>
      <c r="G38" s="700"/>
      <c r="H38" s="18"/>
      <c r="I38" s="703"/>
    </row>
    <row r="39" spans="1:9" ht="90" customHeight="1">
      <c r="A39" s="146"/>
      <c r="B39" s="133"/>
      <c r="C39" s="138" t="s">
        <v>111</v>
      </c>
      <c r="D39" s="133"/>
      <c r="E39" s="700"/>
      <c r="F39" s="700"/>
      <c r="G39" s="700"/>
      <c r="H39" s="18"/>
      <c r="I39" s="703"/>
    </row>
    <row r="40" spans="1:9">
      <c r="A40" s="146"/>
      <c r="B40" s="133"/>
      <c r="C40" s="145"/>
      <c r="D40" s="133"/>
      <c r="E40" s="700"/>
      <c r="F40" s="700"/>
      <c r="G40" s="700"/>
      <c r="H40" s="18"/>
      <c r="I40" s="703"/>
    </row>
    <row r="41" spans="1:9">
      <c r="A41" s="125"/>
      <c r="B41" s="126"/>
      <c r="C41" s="142" t="s">
        <v>1190</v>
      </c>
      <c r="D41" s="129"/>
      <c r="E41" s="700"/>
      <c r="F41" s="700"/>
      <c r="G41" s="700"/>
      <c r="H41" s="18"/>
      <c r="I41" s="704">
        <f>SUM(I10:I40)</f>
        <v>0</v>
      </c>
    </row>
    <row r="42" spans="1:9">
      <c r="A42" s="125"/>
      <c r="B42" s="126"/>
      <c r="C42" s="149"/>
      <c r="D42" s="126"/>
      <c r="E42" s="700"/>
      <c r="F42" s="700"/>
      <c r="G42" s="700"/>
      <c r="H42" s="18"/>
      <c r="I42" s="703"/>
    </row>
  </sheetData>
  <sheetProtection algorithmName="SHA-512" hashValue="7kD5+P4IGE6HE05RqsilIPlJb9dfi385AdezgA5HHp02ohM/6F/hPtUgnGposw0P8ZYwdPqWKDyWZqIRObLuYA==" saltValue="U9BttUCD+6OxUejR4fOGRA==" spinCount="100000" sheet="1" objects="1" scenarios="1" formatColumns="0"/>
  <mergeCells count="8">
    <mergeCell ref="A2:I2"/>
    <mergeCell ref="I4:I5"/>
    <mergeCell ref="H4:H5"/>
    <mergeCell ref="G4:G5"/>
    <mergeCell ref="E4:F4"/>
    <mergeCell ref="A4:A5"/>
    <mergeCell ref="C4:C5"/>
    <mergeCell ref="D4:D5"/>
  </mergeCells>
  <printOptions horizontalCentered="1"/>
  <pageMargins left="0.7" right="0.7" top="0.75" bottom="0.75" header="0.3" footer="0.3"/>
  <pageSetup paperSize="9" scale="59" orientation="landscape" r:id="rId1"/>
  <headerFooter>
    <oddHeader>&amp;L&amp;"Arial,Bold"CA No SECI/C&amp;&amp;P/NIT/CORP. OFFC CONST./2019/CA-II
&amp;UAppendix-2&amp;C&amp;"Arial,Bold"&amp;11&amp;USUMMARY OF DETAILED PRICE BREAK-UP</oddHeader>
    <oddFooter>&amp;C&amp;"Arial,Bold"Page &amp;P of &amp;N</oddFooter>
  </headerFooter>
  <rowBreaks count="1" manualBreakCount="1">
    <brk id="36" max="12"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54"/>
  <sheetViews>
    <sheetView view="pageBreakPreview" zoomScale="70" zoomScaleSheetLayoutView="70" workbookViewId="0">
      <pane ySplit="7" topLeftCell="A8" activePane="bottomLeft" state="frozen"/>
      <selection activeCell="B410" sqref="B410"/>
      <selection pane="bottomLeft" activeCell="H26" sqref="H26"/>
    </sheetView>
  </sheetViews>
  <sheetFormatPr defaultColWidth="17.26953125" defaultRowHeight="15.5"/>
  <cols>
    <col min="1" max="1" width="7.26953125" style="87" customWidth="1"/>
    <col min="2" max="2" width="31.1796875" style="87" customWidth="1"/>
    <col min="3" max="3" width="89.7265625" style="87" customWidth="1"/>
    <col min="4" max="4" width="6.54296875" style="87" customWidth="1"/>
    <col min="5" max="5" width="11" style="87" customWidth="1"/>
    <col min="6" max="6" width="10" style="87" customWidth="1"/>
    <col min="7" max="7" width="14.1796875" style="111" customWidth="1"/>
    <col min="8" max="8" width="11.7265625" style="112" customWidth="1"/>
    <col min="9" max="9" width="27.453125" style="87" customWidth="1"/>
    <col min="10" max="16384" width="17.26953125" style="87"/>
  </cols>
  <sheetData>
    <row r="1" spans="1:9" ht="16" thickBot="1">
      <c r="A1" s="152"/>
      <c r="B1" s="152"/>
      <c r="C1" s="84"/>
      <c r="D1" s="152"/>
      <c r="E1" s="152"/>
      <c r="F1" s="152"/>
      <c r="G1" s="153"/>
      <c r="H1" s="154"/>
    </row>
    <row r="2" spans="1:9" ht="23.15" customHeight="1" thickTop="1">
      <c r="A2" s="894" t="s">
        <v>1321</v>
      </c>
      <c r="B2" s="895"/>
      <c r="C2" s="895"/>
      <c r="D2" s="895"/>
      <c r="E2" s="895"/>
      <c r="F2" s="895"/>
      <c r="G2" s="895"/>
      <c r="H2" s="895"/>
      <c r="I2" s="896"/>
    </row>
    <row r="3" spans="1:9">
      <c r="A3" s="155"/>
      <c r="B3" s="156"/>
      <c r="C3" s="157"/>
      <c r="D3" s="156"/>
      <c r="E3" s="156"/>
      <c r="F3" s="156"/>
      <c r="G3" s="158"/>
      <c r="H3" s="159"/>
      <c r="I3" s="160"/>
    </row>
    <row r="4" spans="1:9">
      <c r="A4" s="892" t="s">
        <v>198</v>
      </c>
      <c r="B4" s="893" t="s">
        <v>286</v>
      </c>
      <c r="C4" s="893" t="s">
        <v>11</v>
      </c>
      <c r="D4" s="893" t="s">
        <v>201</v>
      </c>
      <c r="E4" s="891" t="s">
        <v>100</v>
      </c>
      <c r="F4" s="891"/>
      <c r="G4" s="891" t="s">
        <v>100</v>
      </c>
      <c r="H4" s="890" t="s">
        <v>196</v>
      </c>
      <c r="I4" s="888" t="s">
        <v>200</v>
      </c>
    </row>
    <row r="5" spans="1:9" ht="31">
      <c r="A5" s="892"/>
      <c r="B5" s="893"/>
      <c r="C5" s="893"/>
      <c r="D5" s="893"/>
      <c r="E5" s="124" t="s">
        <v>214</v>
      </c>
      <c r="F5" s="124" t="s">
        <v>215</v>
      </c>
      <c r="G5" s="891"/>
      <c r="H5" s="899"/>
      <c r="I5" s="889"/>
    </row>
    <row r="6" spans="1:9">
      <c r="A6" s="161"/>
      <c r="B6" s="162"/>
      <c r="C6" s="162"/>
      <c r="D6" s="162"/>
      <c r="E6" s="163"/>
      <c r="F6" s="163"/>
      <c r="G6" s="164"/>
      <c r="H6" s="151"/>
      <c r="I6" s="160"/>
    </row>
    <row r="7" spans="1:9" ht="33" customHeight="1">
      <c r="A7" s="165" t="s">
        <v>463</v>
      </c>
      <c r="B7" s="166"/>
      <c r="C7" s="167" t="s">
        <v>143</v>
      </c>
      <c r="D7" s="168"/>
      <c r="E7" s="168"/>
      <c r="F7" s="168"/>
      <c r="G7" s="164"/>
      <c r="H7" s="19"/>
      <c r="I7" s="160"/>
    </row>
    <row r="8" spans="1:9">
      <c r="A8" s="161"/>
      <c r="B8" s="162"/>
      <c r="C8" s="169"/>
      <c r="D8" s="168"/>
      <c r="E8" s="168"/>
      <c r="F8" s="168"/>
      <c r="G8" s="164"/>
      <c r="H8" s="19"/>
      <c r="I8" s="160"/>
    </row>
    <row r="9" spans="1:9" ht="120" customHeight="1">
      <c r="A9" s="125" t="s">
        <v>464</v>
      </c>
      <c r="B9" s="126"/>
      <c r="C9" s="128" t="s">
        <v>121</v>
      </c>
      <c r="D9" s="170" t="s">
        <v>16</v>
      </c>
      <c r="E9" s="705">
        <v>1050</v>
      </c>
      <c r="F9" s="705">
        <v>650</v>
      </c>
      <c r="G9" s="700">
        <f>E9+F9</f>
        <v>1700</v>
      </c>
      <c r="H9" s="706"/>
      <c r="I9" s="702">
        <f>G9*H9</f>
        <v>0</v>
      </c>
    </row>
    <row r="10" spans="1:9" ht="120" customHeight="1">
      <c r="A10" s="125" t="s">
        <v>465</v>
      </c>
      <c r="B10" s="126"/>
      <c r="C10" s="128" t="s">
        <v>262</v>
      </c>
      <c r="D10" s="170" t="s">
        <v>42</v>
      </c>
      <c r="E10" s="705">
        <v>0</v>
      </c>
      <c r="F10" s="705">
        <v>81.900000000000006</v>
      </c>
      <c r="G10" s="700">
        <f>F10+E10</f>
        <v>81.900000000000006</v>
      </c>
      <c r="H10" s="706"/>
      <c r="I10" s="702">
        <f>G10*H10</f>
        <v>0</v>
      </c>
    </row>
    <row r="11" spans="1:9">
      <c r="A11" s="125"/>
      <c r="B11" s="126"/>
      <c r="C11" s="128"/>
      <c r="D11" s="170"/>
      <c r="E11" s="705"/>
      <c r="F11" s="705"/>
      <c r="G11" s="700"/>
      <c r="H11" s="707"/>
      <c r="I11" s="702"/>
    </row>
    <row r="12" spans="1:9" ht="21.75" customHeight="1">
      <c r="A12" s="125" t="s">
        <v>466</v>
      </c>
      <c r="B12" s="126"/>
      <c r="C12" s="128" t="s">
        <v>78</v>
      </c>
      <c r="D12" s="170"/>
      <c r="E12" s="705"/>
      <c r="F12" s="705"/>
      <c r="G12" s="700"/>
      <c r="H12" s="707"/>
      <c r="I12" s="702"/>
    </row>
    <row r="13" spans="1:9" ht="181.9" customHeight="1">
      <c r="A13" s="125"/>
      <c r="B13" s="126" t="s">
        <v>79</v>
      </c>
      <c r="C13" s="128" t="s">
        <v>80</v>
      </c>
      <c r="D13" s="171" t="s">
        <v>42</v>
      </c>
      <c r="E13" s="700">
        <v>127.65</v>
      </c>
      <c r="F13" s="700">
        <v>103.8</v>
      </c>
      <c r="G13" s="700">
        <f>E13+F13</f>
        <v>231.45</v>
      </c>
      <c r="H13" s="701"/>
      <c r="I13" s="702">
        <f>G13*H13</f>
        <v>0</v>
      </c>
    </row>
    <row r="14" spans="1:9" ht="31">
      <c r="A14" s="125"/>
      <c r="B14" s="126"/>
      <c r="C14" s="128" t="s">
        <v>81</v>
      </c>
      <c r="D14" s="170"/>
      <c r="E14" s="705"/>
      <c r="F14" s="705"/>
      <c r="G14" s="700"/>
      <c r="H14" s="707"/>
      <c r="I14" s="702"/>
    </row>
    <row r="15" spans="1:9">
      <c r="A15" s="125"/>
      <c r="B15" s="126"/>
      <c r="C15" s="172"/>
      <c r="D15" s="170"/>
      <c r="E15" s="705"/>
      <c r="F15" s="705"/>
      <c r="G15" s="700"/>
      <c r="H15" s="707"/>
      <c r="I15" s="702"/>
    </row>
    <row r="16" spans="1:9" ht="63.75" customHeight="1">
      <c r="A16" s="173">
        <v>31.04</v>
      </c>
      <c r="B16" s="174"/>
      <c r="C16" s="175" t="s">
        <v>140</v>
      </c>
      <c r="D16" s="171" t="s">
        <v>67</v>
      </c>
      <c r="E16" s="705">
        <v>5</v>
      </c>
      <c r="F16" s="705">
        <v>5</v>
      </c>
      <c r="G16" s="705">
        <f>E16+F16</f>
        <v>10</v>
      </c>
      <c r="H16" s="708"/>
      <c r="I16" s="702">
        <f>G16*H16</f>
        <v>0</v>
      </c>
    </row>
    <row r="17" spans="1:9">
      <c r="A17" s="173"/>
      <c r="B17" s="176"/>
      <c r="C17" s="177" t="s">
        <v>133</v>
      </c>
      <c r="D17" s="171"/>
      <c r="E17" s="705"/>
      <c r="F17" s="705"/>
      <c r="G17" s="705"/>
      <c r="H17" s="709"/>
      <c r="I17" s="702"/>
    </row>
    <row r="18" spans="1:9" ht="141.75" customHeight="1">
      <c r="A18" s="173">
        <v>31.05</v>
      </c>
      <c r="B18" s="174"/>
      <c r="C18" s="177" t="s">
        <v>1191</v>
      </c>
      <c r="D18" s="171" t="s">
        <v>67</v>
      </c>
      <c r="E18" s="700">
        <v>179</v>
      </c>
      <c r="F18" s="700">
        <v>190</v>
      </c>
      <c r="G18" s="700">
        <f>E18+F18</f>
        <v>369</v>
      </c>
      <c r="H18" s="701"/>
      <c r="I18" s="702">
        <f>G18*H18</f>
        <v>0</v>
      </c>
    </row>
    <row r="19" spans="1:9" ht="13.5" customHeight="1">
      <c r="A19" s="173"/>
      <c r="B19" s="174"/>
      <c r="C19" s="178"/>
      <c r="D19" s="171"/>
      <c r="E19" s="705"/>
      <c r="F19" s="705"/>
      <c r="G19" s="705"/>
      <c r="H19" s="709"/>
      <c r="I19" s="702"/>
    </row>
    <row r="20" spans="1:9" ht="113.25" customHeight="1">
      <c r="A20" s="173">
        <v>31.06</v>
      </c>
      <c r="B20" s="174"/>
      <c r="C20" s="177" t="s">
        <v>1192</v>
      </c>
      <c r="D20" s="171" t="s">
        <v>67</v>
      </c>
      <c r="E20" s="705">
        <v>6</v>
      </c>
      <c r="F20" s="705">
        <v>9</v>
      </c>
      <c r="G20" s="705">
        <f>E20+F20</f>
        <v>15</v>
      </c>
      <c r="H20" s="708"/>
      <c r="I20" s="702">
        <f>G20*H20</f>
        <v>0</v>
      </c>
    </row>
    <row r="21" spans="1:9">
      <c r="A21" s="173"/>
      <c r="B21" s="176"/>
      <c r="C21" s="177"/>
      <c r="D21" s="171"/>
      <c r="E21" s="705"/>
      <c r="F21" s="705"/>
      <c r="G21" s="705"/>
      <c r="H21" s="709"/>
      <c r="I21" s="702"/>
    </row>
    <row r="22" spans="1:9">
      <c r="A22" s="173">
        <v>31.07</v>
      </c>
      <c r="B22" s="176"/>
      <c r="C22" s="177" t="s">
        <v>134</v>
      </c>
      <c r="D22" s="171"/>
      <c r="E22" s="705"/>
      <c r="F22" s="705"/>
      <c r="G22" s="705"/>
      <c r="H22" s="709"/>
      <c r="I22" s="702"/>
    </row>
    <row r="23" spans="1:9" ht="133.5" customHeight="1">
      <c r="A23" s="173" t="s">
        <v>19</v>
      </c>
      <c r="B23" s="174"/>
      <c r="C23" s="177" t="s">
        <v>1193</v>
      </c>
      <c r="D23" s="171" t="s">
        <v>67</v>
      </c>
      <c r="E23" s="705">
        <v>2</v>
      </c>
      <c r="F23" s="705">
        <v>2</v>
      </c>
      <c r="G23" s="705">
        <f>E23+F23</f>
        <v>4</v>
      </c>
      <c r="H23" s="708"/>
      <c r="I23" s="702">
        <f>G23*H23</f>
        <v>0</v>
      </c>
    </row>
    <row r="24" spans="1:9" ht="127.5" customHeight="1">
      <c r="A24" s="173" t="s">
        <v>20</v>
      </c>
      <c r="B24" s="174"/>
      <c r="C24" s="177" t="s">
        <v>1194</v>
      </c>
      <c r="D24" s="171" t="s">
        <v>67</v>
      </c>
      <c r="E24" s="705">
        <v>2</v>
      </c>
      <c r="F24" s="705">
        <v>2</v>
      </c>
      <c r="G24" s="705">
        <f>E24+F24</f>
        <v>4</v>
      </c>
      <c r="H24" s="708"/>
      <c r="I24" s="702">
        <f>G24*H24</f>
        <v>0</v>
      </c>
    </row>
    <row r="25" spans="1:9">
      <c r="A25" s="173"/>
      <c r="B25" s="176"/>
      <c r="C25" s="177"/>
      <c r="D25" s="171"/>
      <c r="E25" s="705"/>
      <c r="F25" s="705"/>
      <c r="G25" s="705"/>
      <c r="H25" s="710"/>
      <c r="I25" s="702"/>
    </row>
    <row r="26" spans="1:9" ht="102.75" customHeight="1">
      <c r="A26" s="173">
        <v>31.08</v>
      </c>
      <c r="B26" s="174"/>
      <c r="C26" s="177" t="s">
        <v>1195</v>
      </c>
      <c r="D26" s="171" t="s">
        <v>67</v>
      </c>
      <c r="E26" s="705">
        <v>5</v>
      </c>
      <c r="F26" s="705">
        <v>5</v>
      </c>
      <c r="G26" s="705">
        <f t="shared" ref="G26:G32" si="0">E26+F26</f>
        <v>10</v>
      </c>
      <c r="H26" s="708"/>
      <c r="I26" s="702">
        <f t="shared" ref="I26:I32" si="1">G26*H26</f>
        <v>0</v>
      </c>
    </row>
    <row r="27" spans="1:9" ht="101.25" customHeight="1">
      <c r="A27" s="173">
        <v>31.09</v>
      </c>
      <c r="B27" s="174"/>
      <c r="C27" s="177" t="s">
        <v>1196</v>
      </c>
      <c r="D27" s="171" t="s">
        <v>67</v>
      </c>
      <c r="E27" s="705">
        <v>2</v>
      </c>
      <c r="F27" s="705">
        <v>2</v>
      </c>
      <c r="G27" s="705">
        <f t="shared" si="0"/>
        <v>4</v>
      </c>
      <c r="H27" s="708"/>
      <c r="I27" s="702">
        <f t="shared" si="1"/>
        <v>0</v>
      </c>
    </row>
    <row r="28" spans="1:9" ht="146.25" customHeight="1">
      <c r="A28" s="173">
        <v>31.1</v>
      </c>
      <c r="B28" s="174"/>
      <c r="C28" s="177" t="s">
        <v>1197</v>
      </c>
      <c r="D28" s="171" t="s">
        <v>67</v>
      </c>
      <c r="E28" s="705">
        <v>5</v>
      </c>
      <c r="F28" s="705">
        <v>5</v>
      </c>
      <c r="G28" s="705">
        <f t="shared" si="0"/>
        <v>10</v>
      </c>
      <c r="H28" s="708"/>
      <c r="I28" s="702">
        <f t="shared" si="1"/>
        <v>0</v>
      </c>
    </row>
    <row r="29" spans="1:9" ht="98.25" customHeight="1">
      <c r="A29" s="173">
        <v>31.12</v>
      </c>
      <c r="B29" s="174"/>
      <c r="C29" s="177" t="s">
        <v>1198</v>
      </c>
      <c r="D29" s="171" t="s">
        <v>67</v>
      </c>
      <c r="E29" s="705">
        <v>1</v>
      </c>
      <c r="F29" s="705">
        <v>1</v>
      </c>
      <c r="G29" s="705">
        <f t="shared" si="0"/>
        <v>2</v>
      </c>
      <c r="H29" s="708"/>
      <c r="I29" s="702">
        <f t="shared" si="1"/>
        <v>0</v>
      </c>
    </row>
    <row r="30" spans="1:9" ht="94.5" customHeight="1">
      <c r="A30" s="173">
        <v>31.13</v>
      </c>
      <c r="B30" s="174"/>
      <c r="C30" s="177" t="s">
        <v>136</v>
      </c>
      <c r="D30" s="171" t="s">
        <v>67</v>
      </c>
      <c r="E30" s="705">
        <v>2</v>
      </c>
      <c r="F30" s="705">
        <v>2</v>
      </c>
      <c r="G30" s="705">
        <f t="shared" si="0"/>
        <v>4</v>
      </c>
      <c r="H30" s="708"/>
      <c r="I30" s="702">
        <f t="shared" si="1"/>
        <v>0</v>
      </c>
    </row>
    <row r="31" spans="1:9" ht="160.5" customHeight="1">
      <c r="A31" s="173">
        <v>31.14</v>
      </c>
      <c r="B31" s="174"/>
      <c r="C31" s="179" t="s">
        <v>141</v>
      </c>
      <c r="D31" s="171" t="s">
        <v>67</v>
      </c>
      <c r="E31" s="705">
        <v>6</v>
      </c>
      <c r="F31" s="705">
        <v>4</v>
      </c>
      <c r="G31" s="705">
        <f t="shared" si="0"/>
        <v>10</v>
      </c>
      <c r="H31" s="708"/>
      <c r="I31" s="702">
        <f t="shared" si="1"/>
        <v>0</v>
      </c>
    </row>
    <row r="32" spans="1:9">
      <c r="A32" s="173">
        <v>31.15</v>
      </c>
      <c r="B32" s="174"/>
      <c r="C32" s="177" t="s">
        <v>135</v>
      </c>
      <c r="D32" s="171" t="s">
        <v>67</v>
      </c>
      <c r="E32" s="705">
        <v>5</v>
      </c>
      <c r="F32" s="705">
        <v>5</v>
      </c>
      <c r="G32" s="705">
        <f t="shared" si="0"/>
        <v>10</v>
      </c>
      <c r="H32" s="708"/>
      <c r="I32" s="702">
        <f t="shared" si="1"/>
        <v>0</v>
      </c>
    </row>
    <row r="33" spans="1:9" ht="77.5">
      <c r="A33" s="173"/>
      <c r="B33" s="176"/>
      <c r="C33" s="175" t="s">
        <v>137</v>
      </c>
      <c r="D33" s="171"/>
      <c r="E33" s="705"/>
      <c r="F33" s="705"/>
      <c r="G33" s="705"/>
      <c r="H33" s="709"/>
      <c r="I33" s="702"/>
    </row>
    <row r="34" spans="1:9">
      <c r="A34" s="180"/>
      <c r="B34" s="174"/>
      <c r="C34" s="177"/>
      <c r="D34" s="171"/>
      <c r="E34" s="705"/>
      <c r="F34" s="705"/>
      <c r="G34" s="705"/>
      <c r="H34" s="709"/>
      <c r="I34" s="702"/>
    </row>
    <row r="35" spans="1:9" ht="111" customHeight="1">
      <c r="A35" s="180" t="s">
        <v>467</v>
      </c>
      <c r="B35" s="181"/>
      <c r="C35" s="138" t="s">
        <v>144</v>
      </c>
      <c r="D35" s="171" t="s">
        <v>67</v>
      </c>
      <c r="E35" s="705">
        <v>1</v>
      </c>
      <c r="F35" s="705">
        <v>1</v>
      </c>
      <c r="G35" s="705">
        <f>E35+F35</f>
        <v>2</v>
      </c>
      <c r="H35" s="708"/>
      <c r="I35" s="702">
        <f>G35*H35</f>
        <v>0</v>
      </c>
    </row>
    <row r="36" spans="1:9" ht="29.25" customHeight="1">
      <c r="A36" s="180" t="s">
        <v>468</v>
      </c>
      <c r="B36" s="181"/>
      <c r="C36" s="138" t="s">
        <v>302</v>
      </c>
      <c r="D36" s="171"/>
      <c r="E36" s="705"/>
      <c r="F36" s="705"/>
      <c r="G36" s="705"/>
      <c r="H36" s="709"/>
      <c r="I36" s="702"/>
    </row>
    <row r="37" spans="1:9" ht="46.5">
      <c r="A37" s="125"/>
      <c r="B37" s="162"/>
      <c r="C37" s="128" t="s">
        <v>164</v>
      </c>
      <c r="D37" s="171" t="s">
        <v>67</v>
      </c>
      <c r="E37" s="705">
        <v>1</v>
      </c>
      <c r="F37" s="705">
        <v>1</v>
      </c>
      <c r="G37" s="705">
        <f>E37+F37</f>
        <v>2</v>
      </c>
      <c r="H37" s="706"/>
      <c r="I37" s="702">
        <f>G37*H37</f>
        <v>0</v>
      </c>
    </row>
    <row r="38" spans="1:9">
      <c r="A38" s="125"/>
      <c r="B38" s="162"/>
      <c r="C38" s="169"/>
      <c r="D38" s="182"/>
      <c r="E38" s="705"/>
      <c r="F38" s="705"/>
      <c r="G38" s="705"/>
      <c r="H38" s="707"/>
      <c r="I38" s="702"/>
    </row>
    <row r="39" spans="1:9" ht="16" thickBot="1">
      <c r="A39" s="183"/>
      <c r="B39" s="184"/>
      <c r="C39" s="185"/>
      <c r="D39" s="186"/>
      <c r="E39" s="711"/>
      <c r="F39" s="711"/>
      <c r="G39" s="711"/>
      <c r="H39" s="712"/>
      <c r="I39" s="713"/>
    </row>
    <row r="40" spans="1:9" ht="16.5" thickTop="1" thickBot="1">
      <c r="A40" s="187"/>
      <c r="B40" s="900" t="s">
        <v>203</v>
      </c>
      <c r="C40" s="900"/>
      <c r="D40" s="188"/>
      <c r="E40" s="714"/>
      <c r="F40" s="714"/>
      <c r="G40" s="714"/>
      <c r="H40" s="715"/>
      <c r="I40" s="716">
        <f>SUM(I9:I37)</f>
        <v>0</v>
      </c>
    </row>
    <row r="41" spans="1:9" ht="16" thickTop="1">
      <c r="A41" s="189"/>
      <c r="B41" s="189"/>
      <c r="C41" s="190"/>
      <c r="D41" s="191"/>
      <c r="E41" s="191"/>
      <c r="F41" s="191"/>
      <c r="G41" s="192"/>
      <c r="H41" s="193"/>
      <c r="I41" s="194"/>
    </row>
    <row r="42" spans="1:9">
      <c r="B42" s="897" t="s">
        <v>204</v>
      </c>
      <c r="C42" s="897"/>
      <c r="D42" s="897"/>
      <c r="E42" s="897"/>
      <c r="F42" s="897"/>
      <c r="G42" s="897"/>
      <c r="H42" s="897"/>
    </row>
    <row r="43" spans="1:9">
      <c r="A43" s="195">
        <v>1</v>
      </c>
      <c r="B43" s="897" t="s">
        <v>138</v>
      </c>
      <c r="C43" s="897"/>
      <c r="D43" s="897"/>
      <c r="E43" s="897"/>
      <c r="F43" s="897"/>
      <c r="G43" s="897"/>
      <c r="H43" s="897"/>
    </row>
    <row r="44" spans="1:9">
      <c r="A44" s="195">
        <v>2</v>
      </c>
      <c r="B44" s="897" t="s">
        <v>139</v>
      </c>
      <c r="C44" s="897"/>
      <c r="D44" s="897"/>
      <c r="E44" s="897"/>
      <c r="F44" s="897"/>
      <c r="G44" s="897"/>
      <c r="H44" s="897"/>
    </row>
    <row r="45" spans="1:9">
      <c r="A45" s="195">
        <v>3</v>
      </c>
      <c r="B45" s="897" t="s">
        <v>142</v>
      </c>
      <c r="C45" s="897"/>
      <c r="D45" s="897"/>
      <c r="E45" s="897"/>
      <c r="F45" s="897"/>
      <c r="G45" s="897"/>
      <c r="H45" s="897"/>
    </row>
    <row r="46" spans="1:9">
      <c r="B46" s="898"/>
      <c r="C46" s="898"/>
      <c r="D46" s="898"/>
      <c r="E46" s="898"/>
      <c r="F46" s="898"/>
      <c r="G46" s="898"/>
      <c r="H46" s="898"/>
    </row>
    <row r="48" spans="1:9">
      <c r="A48" s="111"/>
      <c r="B48" s="111"/>
      <c r="C48" s="196"/>
      <c r="D48" s="111"/>
      <c r="E48" s="111"/>
      <c r="F48" s="111"/>
      <c r="G48" s="197"/>
    </row>
    <row r="49" spans="1:7">
      <c r="A49" s="111"/>
      <c r="B49" s="111"/>
      <c r="C49" s="196"/>
      <c r="D49" s="111"/>
      <c r="E49" s="111"/>
      <c r="F49" s="111"/>
      <c r="G49" s="197"/>
    </row>
    <row r="50" spans="1:7">
      <c r="A50" s="111"/>
      <c r="B50" s="111"/>
      <c r="C50" s="196"/>
      <c r="D50" s="111"/>
      <c r="E50" s="111"/>
      <c r="F50" s="111"/>
      <c r="G50" s="198"/>
    </row>
    <row r="51" spans="1:7">
      <c r="A51" s="111"/>
      <c r="B51" s="111"/>
      <c r="C51" s="196"/>
      <c r="D51" s="111"/>
      <c r="E51" s="111"/>
      <c r="F51" s="111"/>
      <c r="G51" s="198"/>
    </row>
    <row r="52" spans="1:7" ht="30.75" customHeight="1">
      <c r="A52" s="111"/>
      <c r="B52" s="111"/>
      <c r="C52" s="196"/>
      <c r="D52" s="111"/>
      <c r="E52" s="111"/>
      <c r="F52" s="111"/>
      <c r="G52" s="197"/>
    </row>
    <row r="53" spans="1:7" ht="30.75" customHeight="1">
      <c r="A53" s="111"/>
      <c r="B53" s="111"/>
      <c r="C53" s="196"/>
      <c r="D53" s="111"/>
      <c r="E53" s="111"/>
      <c r="F53" s="111"/>
      <c r="G53" s="197"/>
    </row>
    <row r="54" spans="1:7" ht="92.25" customHeight="1">
      <c r="A54" s="199"/>
      <c r="B54" s="199"/>
      <c r="C54" s="196"/>
      <c r="D54" s="111"/>
      <c r="E54" s="111"/>
      <c r="F54" s="111"/>
      <c r="G54" s="197"/>
    </row>
  </sheetData>
  <sheetProtection algorithmName="SHA-512" hashValue="O7qwHsqTfCMn6F9f9lLGwineuSEvB15BOC/3tiVdykjQgDcPV0VhVUTAo0UdBb5dUD9VRArrE1vuqwmuWjTelw==" saltValue="BTFXhqFgNMoP1b0140F9QA==" spinCount="100000" sheet="1" objects="1" scenarios="1" formatColumns="0"/>
  <mergeCells count="15">
    <mergeCell ref="A2:I2"/>
    <mergeCell ref="I4:I5"/>
    <mergeCell ref="B45:H45"/>
    <mergeCell ref="A4:A5"/>
    <mergeCell ref="B46:H46"/>
    <mergeCell ref="E4:F4"/>
    <mergeCell ref="B42:H42"/>
    <mergeCell ref="B43:H43"/>
    <mergeCell ref="B44:H44"/>
    <mergeCell ref="B4:B5"/>
    <mergeCell ref="C4:C5"/>
    <mergeCell ref="D4:D5"/>
    <mergeCell ref="G4:G5"/>
    <mergeCell ref="H4:H5"/>
    <mergeCell ref="B40:C40"/>
  </mergeCells>
  <printOptions horizontalCentered="1"/>
  <pageMargins left="0.7" right="0.7" top="0.75" bottom="0.75" header="0.3" footer="0.3"/>
  <pageSetup paperSize="9" scale="62" orientation="landscape" r:id="rId1"/>
  <headerFooter>
    <oddHeader>&amp;L&amp;"Arial,Bold"CA No SECI/C&amp;&amp;P/NIT/CORP. OFFC CONST./2019/CA-II
&amp;UAppendix-2&amp;C&amp;"Arial,Bold"&amp;11&amp;USUMMARY OF DETAILED PRICE BREAK-UP</oddHeader>
    <oddFooter>&amp;C&amp;"Arial,Bold"Page &amp;P of &amp;N</oddFooter>
  </headerFooter>
  <rowBreaks count="1" manualBreakCount="1">
    <brk id="25" max="10"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16"/>
  <sheetViews>
    <sheetView view="pageBreakPreview" zoomScale="70" zoomScaleSheetLayoutView="70" workbookViewId="0">
      <pane ySplit="7" topLeftCell="A8" activePane="bottomLeft" state="frozen"/>
      <selection activeCell="B410" sqref="B410"/>
      <selection pane="bottomLeft" activeCell="D10" sqref="D10"/>
    </sheetView>
  </sheetViews>
  <sheetFormatPr defaultColWidth="17.26953125" defaultRowHeight="15.5"/>
  <cols>
    <col min="1" max="1" width="7.81640625" style="87" bestFit="1" customWidth="1"/>
    <col min="2" max="2" width="24.26953125" style="87" bestFit="1" customWidth="1"/>
    <col min="3" max="3" width="85.81640625" style="87" customWidth="1"/>
    <col min="4" max="4" width="7.26953125" style="12" customWidth="1"/>
    <col min="5" max="5" width="11" style="12" customWidth="1"/>
    <col min="6" max="6" width="11.54296875" style="12" customWidth="1"/>
    <col min="7" max="7" width="10.54296875" style="12" customWidth="1"/>
    <col min="8" max="8" width="10.81640625" style="150" customWidth="1"/>
    <col min="9" max="9" width="20.54296875" style="12" customWidth="1"/>
    <col min="10" max="16384" width="17.26953125" style="87"/>
  </cols>
  <sheetData>
    <row r="1" spans="1:9" ht="16" thickBot="1">
      <c r="A1" s="83"/>
      <c r="B1" s="83"/>
      <c r="C1" s="84"/>
      <c r="D1" s="115"/>
      <c r="E1" s="115"/>
      <c r="F1" s="116"/>
      <c r="G1" s="116"/>
      <c r="H1" s="117"/>
    </row>
    <row r="2" spans="1:9" ht="25.5" customHeight="1" thickTop="1">
      <c r="A2" s="894" t="s">
        <v>1322</v>
      </c>
      <c r="B2" s="895"/>
      <c r="C2" s="895"/>
      <c r="D2" s="895"/>
      <c r="E2" s="895"/>
      <c r="F2" s="895"/>
      <c r="G2" s="895"/>
      <c r="H2" s="895"/>
      <c r="I2" s="896"/>
    </row>
    <row r="3" spans="1:9" ht="16" thickBot="1">
      <c r="A3" s="201"/>
      <c r="B3" s="202"/>
      <c r="C3" s="203"/>
      <c r="D3" s="204"/>
      <c r="E3" s="204"/>
      <c r="F3" s="205"/>
      <c r="G3" s="205"/>
      <c r="H3" s="206"/>
      <c r="I3" s="207"/>
    </row>
    <row r="4" spans="1:9" ht="16" thickTop="1">
      <c r="A4" s="903" t="s">
        <v>198</v>
      </c>
      <c r="B4" s="905" t="s">
        <v>286</v>
      </c>
      <c r="C4" s="905" t="s">
        <v>11</v>
      </c>
      <c r="D4" s="905" t="s">
        <v>201</v>
      </c>
      <c r="E4" s="907" t="s">
        <v>100</v>
      </c>
      <c r="F4" s="907"/>
      <c r="G4" s="907" t="s">
        <v>110</v>
      </c>
      <c r="H4" s="909" t="s">
        <v>196</v>
      </c>
      <c r="I4" s="901" t="s">
        <v>200</v>
      </c>
    </row>
    <row r="5" spans="1:9" ht="31.5" thickBot="1">
      <c r="A5" s="904"/>
      <c r="B5" s="906"/>
      <c r="C5" s="906"/>
      <c r="D5" s="906"/>
      <c r="E5" s="208" t="s">
        <v>257</v>
      </c>
      <c r="F5" s="208" t="s">
        <v>258</v>
      </c>
      <c r="G5" s="908"/>
      <c r="H5" s="910"/>
      <c r="I5" s="902"/>
    </row>
    <row r="6" spans="1:9" ht="16" thickTop="1">
      <c r="A6" s="209"/>
      <c r="B6" s="210"/>
      <c r="C6" s="210"/>
      <c r="D6" s="210"/>
      <c r="E6" s="211"/>
      <c r="F6" s="211"/>
      <c r="G6" s="211"/>
      <c r="H6" s="200"/>
      <c r="I6" s="212"/>
    </row>
    <row r="7" spans="1:9">
      <c r="A7" s="213">
        <v>32</v>
      </c>
      <c r="B7" s="214"/>
      <c r="C7" s="214" t="s">
        <v>122</v>
      </c>
      <c r="D7" s="133"/>
      <c r="E7" s="133"/>
      <c r="F7" s="133"/>
      <c r="G7" s="133"/>
      <c r="H7" s="18"/>
      <c r="I7" s="122"/>
    </row>
    <row r="8" spans="1:9">
      <c r="A8" s="144"/>
      <c r="B8" s="145"/>
      <c r="C8" s="145"/>
      <c r="D8" s="133"/>
      <c r="E8" s="133"/>
      <c r="F8" s="133"/>
      <c r="G8" s="133"/>
      <c r="H8" s="18"/>
      <c r="I8" s="122"/>
    </row>
    <row r="9" spans="1:9" ht="48.75" customHeight="1">
      <c r="A9" s="146"/>
      <c r="B9" s="145"/>
      <c r="C9" s="215" t="s">
        <v>1199</v>
      </c>
      <c r="D9" s="133" t="s">
        <v>18</v>
      </c>
      <c r="E9" s="700">
        <v>4</v>
      </c>
      <c r="F9" s="700">
        <v>4</v>
      </c>
      <c r="G9" s="700">
        <f>E9+F9</f>
        <v>8</v>
      </c>
      <c r="H9" s="701"/>
      <c r="I9" s="702">
        <f>H9*G9</f>
        <v>0</v>
      </c>
    </row>
    <row r="10" spans="1:9" ht="160.5" customHeight="1">
      <c r="A10" s="146"/>
      <c r="B10" s="145"/>
      <c r="C10" s="216" t="s">
        <v>1200</v>
      </c>
      <c r="D10" s="133"/>
      <c r="E10" s="700"/>
      <c r="F10" s="700"/>
      <c r="G10" s="700"/>
      <c r="H10" s="18"/>
      <c r="I10" s="703"/>
    </row>
    <row r="11" spans="1:9" ht="367.5" customHeight="1">
      <c r="A11" s="146"/>
      <c r="B11" s="145"/>
      <c r="C11" s="217" t="s">
        <v>1201</v>
      </c>
      <c r="D11" s="133"/>
      <c r="E11" s="700"/>
      <c r="F11" s="700"/>
      <c r="G11" s="700"/>
      <c r="H11" s="18"/>
      <c r="I11" s="703"/>
    </row>
    <row r="12" spans="1:9" ht="196" customHeight="1">
      <c r="A12" s="146"/>
      <c r="B12" s="145"/>
      <c r="C12" s="138" t="s">
        <v>120</v>
      </c>
      <c r="D12" s="133"/>
      <c r="E12" s="700"/>
      <c r="F12" s="700"/>
      <c r="G12" s="700"/>
      <c r="H12" s="18"/>
      <c r="I12" s="703"/>
    </row>
    <row r="13" spans="1:9" ht="44.5" customHeight="1">
      <c r="A13" s="146"/>
      <c r="B13" s="145"/>
      <c r="C13" s="218" t="s">
        <v>1202</v>
      </c>
      <c r="D13" s="133"/>
      <c r="E13" s="700"/>
      <c r="F13" s="700"/>
      <c r="G13" s="700"/>
      <c r="H13" s="18"/>
      <c r="I13" s="703"/>
    </row>
    <row r="14" spans="1:9" ht="16" thickBot="1">
      <c r="A14" s="219"/>
      <c r="B14" s="220"/>
      <c r="C14" s="220"/>
      <c r="D14" s="221"/>
      <c r="E14" s="717"/>
      <c r="F14" s="717"/>
      <c r="G14" s="717"/>
      <c r="H14" s="718"/>
      <c r="I14" s="719"/>
    </row>
    <row r="15" spans="1:9" ht="19" thickTop="1" thickBot="1">
      <c r="A15" s="222"/>
      <c r="B15" s="223"/>
      <c r="C15" s="224" t="s">
        <v>202</v>
      </c>
      <c r="D15" s="225"/>
      <c r="E15" s="720"/>
      <c r="F15" s="720"/>
      <c r="G15" s="720"/>
      <c r="H15" s="721"/>
      <c r="I15" s="722">
        <f>SUM(I9:I14)</f>
        <v>0</v>
      </c>
    </row>
    <row r="16" spans="1:9" ht="16" thickTop="1">
      <c r="A16" s="226"/>
      <c r="B16" s="227"/>
      <c r="C16" s="227"/>
      <c r="D16" s="228"/>
      <c r="E16" s="228"/>
      <c r="F16" s="228"/>
      <c r="G16" s="228"/>
      <c r="H16" s="20"/>
      <c r="I16" s="229"/>
    </row>
  </sheetData>
  <sheetProtection algorithmName="SHA-512" hashValue="fCnsU0YzCv96f9oU5qFrTTwlnUm5ed/lER6SH02cVPa5BZwWQj4Mcax2vYqOIw6PwsiffU4aU9vFYRIl4VPDZg==" saltValue="DwjNTpW3cyeW2AnrSFzd9w==" spinCount="100000" sheet="1" objects="1" scenarios="1" formatColumns="0"/>
  <mergeCells count="9">
    <mergeCell ref="A2:I2"/>
    <mergeCell ref="I4:I5"/>
    <mergeCell ref="A4:A5"/>
    <mergeCell ref="B4:B5"/>
    <mergeCell ref="C4:C5"/>
    <mergeCell ref="D4:D5"/>
    <mergeCell ref="E4:F4"/>
    <mergeCell ref="G4:G5"/>
    <mergeCell ref="H4:H5"/>
  </mergeCells>
  <printOptions horizontalCentered="1"/>
  <pageMargins left="0.7" right="0.7" top="0.75" bottom="0.75" header="0.3" footer="0.3"/>
  <pageSetup paperSize="9" scale="61" orientation="landscape" r:id="rId1"/>
  <headerFooter>
    <oddHeader>&amp;L&amp;"Arial,Bold"CA No SECI/C&amp;&amp;P/NIT/CORP. OFFC CONST./2019/CA-II
&amp;UAppendix-2&amp;C&amp;"Arial,Bold"&amp;11&amp;USUMMARY OF DETAILED PRICE BREAK-UP</oddHeader>
    <oddFooter>&amp;C&amp;"Arial,Bold"Page &amp;P of &amp;N</oddFooter>
  </headerFooter>
  <rowBreaks count="1" manualBreakCount="1">
    <brk id="10" max="8"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36"/>
  <sheetViews>
    <sheetView view="pageBreakPreview" zoomScale="62" zoomScaleSheetLayoutView="75" workbookViewId="0">
      <pane ySplit="5" topLeftCell="A27" activePane="bottomLeft" state="frozen"/>
      <selection activeCell="B410" sqref="B410"/>
      <selection pane="bottomLeft" activeCell="H33" sqref="H33"/>
    </sheetView>
  </sheetViews>
  <sheetFormatPr defaultColWidth="17.26953125" defaultRowHeight="15.5"/>
  <cols>
    <col min="1" max="1" width="7.26953125" style="87" customWidth="1"/>
    <col min="2" max="2" width="25" style="87" bestFit="1" customWidth="1"/>
    <col min="3" max="3" width="56.81640625" style="87" customWidth="1"/>
    <col min="4" max="4" width="7.453125" style="87" customWidth="1"/>
    <col min="5" max="5" width="12.7265625" style="87" customWidth="1"/>
    <col min="6" max="6" width="11.81640625" style="87" customWidth="1"/>
    <col min="7" max="7" width="7.81640625" style="111" customWidth="1"/>
    <col min="8" max="8" width="11.7265625" style="112" customWidth="1"/>
    <col min="9" max="9" width="30.81640625" style="87" customWidth="1"/>
    <col min="10" max="16384" width="17.26953125" style="87"/>
  </cols>
  <sheetData>
    <row r="1" spans="1:9" ht="16" thickBot="1">
      <c r="A1" s="83"/>
      <c r="B1" s="83"/>
      <c r="C1" s="84"/>
      <c r="D1" s="83"/>
      <c r="E1" s="83"/>
      <c r="F1" s="83"/>
      <c r="G1" s="85"/>
      <c r="H1" s="86"/>
    </row>
    <row r="2" spans="1:9" ht="24" customHeight="1" thickTop="1">
      <c r="A2" s="874" t="s">
        <v>1323</v>
      </c>
      <c r="B2" s="875"/>
      <c r="C2" s="875"/>
      <c r="D2" s="875"/>
      <c r="E2" s="875"/>
      <c r="F2" s="875"/>
      <c r="G2" s="875"/>
      <c r="H2" s="875"/>
      <c r="I2" s="876"/>
    </row>
    <row r="3" spans="1:9" ht="16" thickBot="1">
      <c r="A3" s="88"/>
      <c r="B3" s="89"/>
      <c r="C3" s="90"/>
      <c r="D3" s="89"/>
      <c r="E3" s="89"/>
      <c r="F3" s="89"/>
      <c r="G3" s="91"/>
      <c r="H3" s="92"/>
      <c r="I3" s="93"/>
    </row>
    <row r="4" spans="1:9" ht="18.75" customHeight="1" thickTop="1">
      <c r="A4" s="879" t="s">
        <v>198</v>
      </c>
      <c r="B4" s="881" t="s">
        <v>291</v>
      </c>
      <c r="C4" s="881" t="s">
        <v>11</v>
      </c>
      <c r="D4" s="881" t="s">
        <v>201</v>
      </c>
      <c r="E4" s="883" t="s">
        <v>100</v>
      </c>
      <c r="F4" s="883"/>
      <c r="G4" s="883" t="s">
        <v>110</v>
      </c>
      <c r="H4" s="914" t="s">
        <v>196</v>
      </c>
      <c r="I4" s="872" t="s">
        <v>200</v>
      </c>
    </row>
    <row r="5" spans="1:9" ht="26.25" customHeight="1" thickBot="1">
      <c r="A5" s="880"/>
      <c r="B5" s="882"/>
      <c r="C5" s="882"/>
      <c r="D5" s="882"/>
      <c r="E5" s="54" t="s">
        <v>257</v>
      </c>
      <c r="F5" s="54" t="s">
        <v>258</v>
      </c>
      <c r="G5" s="884"/>
      <c r="H5" s="915"/>
      <c r="I5" s="873"/>
    </row>
    <row r="6" spans="1:9" ht="16" thickTop="1">
      <c r="A6" s="55"/>
      <c r="B6" s="56"/>
      <c r="C6" s="56"/>
      <c r="D6" s="56"/>
      <c r="E6" s="56"/>
      <c r="F6" s="56"/>
      <c r="G6" s="94"/>
      <c r="H6" s="13"/>
      <c r="I6" s="95"/>
    </row>
    <row r="7" spans="1:9" ht="31">
      <c r="A7" s="57" t="s">
        <v>12</v>
      </c>
      <c r="B7" s="917" t="s">
        <v>13</v>
      </c>
      <c r="C7" s="918"/>
      <c r="D7" s="58"/>
      <c r="E7" s="58"/>
      <c r="F7" s="58"/>
      <c r="G7" s="96"/>
      <c r="H7" s="14"/>
      <c r="I7" s="97"/>
    </row>
    <row r="8" spans="1:9">
      <c r="A8" s="60"/>
      <c r="B8" s="61"/>
      <c r="C8" s="61"/>
      <c r="D8" s="58"/>
      <c r="E8" s="59"/>
      <c r="F8" s="59"/>
      <c r="G8" s="59"/>
      <c r="H8" s="25"/>
      <c r="I8" s="81"/>
    </row>
    <row r="9" spans="1:9">
      <c r="A9" s="57" t="s">
        <v>469</v>
      </c>
      <c r="B9" s="58"/>
      <c r="C9" s="62" t="s">
        <v>8</v>
      </c>
      <c r="D9" s="63"/>
      <c r="E9" s="59"/>
      <c r="F9" s="59"/>
      <c r="G9" s="59"/>
      <c r="H9" s="25"/>
      <c r="I9" s="81"/>
    </row>
    <row r="10" spans="1:9">
      <c r="A10" s="60"/>
      <c r="B10" s="58"/>
      <c r="C10" s="62"/>
      <c r="D10" s="63"/>
      <c r="E10" s="59"/>
      <c r="F10" s="59"/>
      <c r="G10" s="59"/>
      <c r="H10" s="25"/>
      <c r="I10" s="81"/>
    </row>
    <row r="11" spans="1:9">
      <c r="A11" s="920" t="s">
        <v>470</v>
      </c>
      <c r="B11" s="921"/>
      <c r="C11" s="62" t="s">
        <v>86</v>
      </c>
      <c r="D11" s="63"/>
      <c r="E11" s="59"/>
      <c r="F11" s="59"/>
      <c r="G11" s="59"/>
      <c r="H11" s="25"/>
      <c r="I11" s="81"/>
    </row>
    <row r="12" spans="1:9" ht="30.75" customHeight="1">
      <c r="A12" s="920"/>
      <c r="B12" s="921"/>
      <c r="C12" s="66" t="s">
        <v>208</v>
      </c>
      <c r="D12" s="916" t="s">
        <v>42</v>
      </c>
      <c r="E12" s="913">
        <f>80.5*2.5</f>
        <v>201.25</v>
      </c>
      <c r="F12" s="913">
        <f>80.5*2.5</f>
        <v>201.25</v>
      </c>
      <c r="G12" s="913">
        <f>E12+F12</f>
        <v>402.5</v>
      </c>
      <c r="H12" s="919"/>
      <c r="I12" s="911">
        <f>H12*G12</f>
        <v>0</v>
      </c>
    </row>
    <row r="13" spans="1:9" ht="31">
      <c r="A13" s="920"/>
      <c r="B13" s="921"/>
      <c r="C13" s="64" t="s">
        <v>126</v>
      </c>
      <c r="D13" s="916"/>
      <c r="E13" s="913"/>
      <c r="F13" s="913"/>
      <c r="G13" s="913"/>
      <c r="H13" s="919"/>
      <c r="I13" s="911"/>
    </row>
    <row r="14" spans="1:9" ht="31">
      <c r="A14" s="920"/>
      <c r="B14" s="921"/>
      <c r="C14" s="64" t="s">
        <v>87</v>
      </c>
      <c r="D14" s="916"/>
      <c r="E14" s="913"/>
      <c r="F14" s="913"/>
      <c r="G14" s="913"/>
      <c r="H14" s="919"/>
      <c r="I14" s="911"/>
    </row>
    <row r="15" spans="1:9">
      <c r="A15" s="920"/>
      <c r="B15" s="921"/>
      <c r="C15" s="64" t="s">
        <v>88</v>
      </c>
      <c r="D15" s="916"/>
      <c r="E15" s="913"/>
      <c r="F15" s="913"/>
      <c r="G15" s="913"/>
      <c r="H15" s="919"/>
      <c r="I15" s="911"/>
    </row>
    <row r="16" spans="1:9" ht="31">
      <c r="A16" s="920"/>
      <c r="B16" s="921"/>
      <c r="C16" s="64" t="s">
        <v>123</v>
      </c>
      <c r="D16" s="916"/>
      <c r="E16" s="913"/>
      <c r="F16" s="913"/>
      <c r="G16" s="913"/>
      <c r="H16" s="919"/>
      <c r="I16" s="911"/>
    </row>
    <row r="17" spans="1:9" ht="13.5" customHeight="1">
      <c r="A17" s="920"/>
      <c r="B17" s="921"/>
      <c r="C17" s="64" t="s">
        <v>90</v>
      </c>
      <c r="D17" s="916"/>
      <c r="E17" s="913"/>
      <c r="F17" s="913"/>
      <c r="G17" s="913"/>
      <c r="H17" s="919"/>
      <c r="I17" s="911"/>
    </row>
    <row r="18" spans="1:9" ht="66" customHeight="1">
      <c r="A18" s="920"/>
      <c r="B18" s="921"/>
      <c r="C18" s="64" t="s">
        <v>288</v>
      </c>
      <c r="D18" s="916"/>
      <c r="E18" s="913"/>
      <c r="F18" s="913"/>
      <c r="G18" s="913"/>
      <c r="H18" s="919"/>
      <c r="I18" s="911"/>
    </row>
    <row r="19" spans="1:9">
      <c r="A19" s="60"/>
      <c r="B19" s="64"/>
      <c r="C19" s="64"/>
      <c r="D19" s="65"/>
      <c r="E19" s="644"/>
      <c r="F19" s="644"/>
      <c r="G19" s="644"/>
      <c r="H19" s="14"/>
      <c r="I19" s="645"/>
    </row>
    <row r="20" spans="1:9">
      <c r="A20" s="920" t="s">
        <v>471</v>
      </c>
      <c r="B20" s="916"/>
      <c r="C20" s="62" t="s">
        <v>91</v>
      </c>
      <c r="D20" s="65"/>
      <c r="E20" s="644"/>
      <c r="F20" s="644"/>
      <c r="G20" s="644"/>
      <c r="H20" s="14"/>
      <c r="I20" s="645"/>
    </row>
    <row r="21" spans="1:9" ht="31">
      <c r="A21" s="920"/>
      <c r="B21" s="916"/>
      <c r="C21" s="66" t="s">
        <v>209</v>
      </c>
      <c r="D21" s="912" t="s">
        <v>42</v>
      </c>
      <c r="E21" s="913">
        <f>41*2.5</f>
        <v>102.5</v>
      </c>
      <c r="F21" s="913">
        <f>41*2.5</f>
        <v>102.5</v>
      </c>
      <c r="G21" s="913">
        <f>E21+F21</f>
        <v>205</v>
      </c>
      <c r="H21" s="919"/>
      <c r="I21" s="911">
        <f>H21*G21</f>
        <v>0</v>
      </c>
    </row>
    <row r="22" spans="1:9" ht="46.5">
      <c r="A22" s="920"/>
      <c r="B22" s="916"/>
      <c r="C22" s="64" t="s">
        <v>92</v>
      </c>
      <c r="D22" s="912"/>
      <c r="E22" s="913"/>
      <c r="F22" s="913"/>
      <c r="G22" s="913"/>
      <c r="H22" s="919"/>
      <c r="I22" s="911"/>
    </row>
    <row r="23" spans="1:9" ht="31">
      <c r="A23" s="920"/>
      <c r="B23" s="916"/>
      <c r="C23" s="64" t="s">
        <v>93</v>
      </c>
      <c r="D23" s="912"/>
      <c r="E23" s="913"/>
      <c r="F23" s="913"/>
      <c r="G23" s="913"/>
      <c r="H23" s="919"/>
      <c r="I23" s="911"/>
    </row>
    <row r="24" spans="1:9">
      <c r="A24" s="920"/>
      <c r="B24" s="916"/>
      <c r="C24" s="64" t="s">
        <v>94</v>
      </c>
      <c r="D24" s="912"/>
      <c r="E24" s="913"/>
      <c r="F24" s="913"/>
      <c r="G24" s="913"/>
      <c r="H24" s="919"/>
      <c r="I24" s="911"/>
    </row>
    <row r="25" spans="1:9" ht="31">
      <c r="A25" s="920"/>
      <c r="B25" s="916"/>
      <c r="C25" s="64" t="s">
        <v>89</v>
      </c>
      <c r="D25" s="912"/>
      <c r="E25" s="913"/>
      <c r="F25" s="913"/>
      <c r="G25" s="913"/>
      <c r="H25" s="919"/>
      <c r="I25" s="911"/>
    </row>
    <row r="26" spans="1:9">
      <c r="A26" s="920"/>
      <c r="B26" s="916"/>
      <c r="C26" s="64" t="s">
        <v>90</v>
      </c>
      <c r="D26" s="912"/>
      <c r="E26" s="913"/>
      <c r="F26" s="913"/>
      <c r="G26" s="913"/>
      <c r="H26" s="919"/>
      <c r="I26" s="911"/>
    </row>
    <row r="27" spans="1:9" ht="89.25" customHeight="1">
      <c r="A27" s="920"/>
      <c r="B27" s="916"/>
      <c r="C27" s="64" t="s">
        <v>289</v>
      </c>
      <c r="D27" s="912"/>
      <c r="E27" s="913"/>
      <c r="F27" s="913"/>
      <c r="G27" s="913"/>
      <c r="H27" s="919"/>
      <c r="I27" s="911"/>
    </row>
    <row r="28" spans="1:9">
      <c r="A28" s="60"/>
      <c r="B28" s="64"/>
      <c r="C28" s="64"/>
      <c r="D28" s="63"/>
      <c r="E28" s="644"/>
      <c r="F28" s="644"/>
      <c r="G28" s="644"/>
      <c r="H28" s="14"/>
      <c r="I28" s="645"/>
    </row>
    <row r="29" spans="1:9" ht="43.5" customHeight="1">
      <c r="A29" s="60" t="s">
        <v>472</v>
      </c>
      <c r="B29" s="64"/>
      <c r="C29" s="62" t="s">
        <v>95</v>
      </c>
      <c r="D29" s="63"/>
      <c r="E29" s="644"/>
      <c r="F29" s="644"/>
      <c r="G29" s="644"/>
      <c r="H29" s="14"/>
      <c r="I29" s="645"/>
    </row>
    <row r="30" spans="1:9" ht="79.5" customHeight="1">
      <c r="A30" s="60"/>
      <c r="B30" s="64"/>
      <c r="C30" s="64" t="s">
        <v>124</v>
      </c>
      <c r="D30" s="63"/>
      <c r="E30" s="644"/>
      <c r="F30" s="644"/>
      <c r="G30" s="644"/>
      <c r="H30" s="14"/>
      <c r="I30" s="645"/>
    </row>
    <row r="31" spans="1:9">
      <c r="A31" s="60" t="s">
        <v>24</v>
      </c>
      <c r="B31" s="64"/>
      <c r="C31" s="64" t="s">
        <v>96</v>
      </c>
      <c r="D31" s="63" t="s">
        <v>18</v>
      </c>
      <c r="E31" s="644">
        <v>30</v>
      </c>
      <c r="F31" s="644">
        <v>30</v>
      </c>
      <c r="G31" s="644">
        <f>E31+F31</f>
        <v>60</v>
      </c>
      <c r="H31" s="649"/>
      <c r="I31" s="660">
        <f>H31*G31</f>
        <v>0</v>
      </c>
    </row>
    <row r="32" spans="1:9">
      <c r="A32" s="60" t="s">
        <v>25</v>
      </c>
      <c r="B32" s="64"/>
      <c r="C32" s="64" t="s">
        <v>97</v>
      </c>
      <c r="D32" s="63" t="s">
        <v>18</v>
      </c>
      <c r="E32" s="644">
        <v>15</v>
      </c>
      <c r="F32" s="644">
        <v>15</v>
      </c>
      <c r="G32" s="644">
        <f>E32+F32</f>
        <v>30</v>
      </c>
      <c r="H32" s="649"/>
      <c r="I32" s="660">
        <f>H32*G32</f>
        <v>0</v>
      </c>
    </row>
    <row r="33" spans="1:9">
      <c r="A33" s="60" t="s">
        <v>74</v>
      </c>
      <c r="B33" s="64"/>
      <c r="C33" s="64" t="s">
        <v>98</v>
      </c>
      <c r="D33" s="63" t="s">
        <v>18</v>
      </c>
      <c r="E33" s="644">
        <v>1</v>
      </c>
      <c r="F33" s="644">
        <v>1</v>
      </c>
      <c r="G33" s="644">
        <f>E33+F33</f>
        <v>2</v>
      </c>
      <c r="H33" s="649"/>
      <c r="I33" s="660">
        <f>H33*G33</f>
        <v>0</v>
      </c>
    </row>
    <row r="34" spans="1:9" ht="16" thickBot="1">
      <c r="A34" s="73"/>
      <c r="B34" s="75"/>
      <c r="C34" s="75"/>
      <c r="D34" s="76"/>
      <c r="E34" s="653"/>
      <c r="F34" s="653"/>
      <c r="G34" s="653"/>
      <c r="H34" s="52"/>
      <c r="I34" s="639"/>
    </row>
    <row r="35" spans="1:9" ht="19" thickTop="1" thickBot="1">
      <c r="A35" s="230"/>
      <c r="B35" s="231"/>
      <c r="C35" s="78" t="s">
        <v>99</v>
      </c>
      <c r="D35" s="108"/>
      <c r="E35" s="676"/>
      <c r="F35" s="676"/>
      <c r="G35" s="676"/>
      <c r="H35" s="677"/>
      <c r="I35" s="678">
        <f>SUM(I12:I33)</f>
        <v>0</v>
      </c>
    </row>
    <row r="36" spans="1:9" ht="16" thickTop="1">
      <c r="A36" s="55"/>
      <c r="B36" s="56"/>
      <c r="C36" s="101"/>
      <c r="D36" s="102"/>
      <c r="E36" s="102"/>
      <c r="F36" s="102"/>
      <c r="G36" s="94"/>
      <c r="H36" s="13"/>
      <c r="I36" s="95"/>
    </row>
  </sheetData>
  <sheetProtection algorithmName="SHA-512" hashValue="iksiNPpgqRxt+bwLz46jy4c4XAuqG0NewpGF6sYjLTWUkLbFFtDhCtYnea19QcXbQBf2Y/qb8bqPx2W8/tnTyA==" saltValue="eRlxc96ouqTqHdrhhWGIog==" spinCount="100000" sheet="1" objects="1" scenarios="1" formatColumns="0"/>
  <mergeCells count="26">
    <mergeCell ref="A11:A18"/>
    <mergeCell ref="B11:B18"/>
    <mergeCell ref="D12:D18"/>
    <mergeCell ref="E4:F4"/>
    <mergeCell ref="A4:A5"/>
    <mergeCell ref="E21:E27"/>
    <mergeCell ref="F21:F27"/>
    <mergeCell ref="G21:G27"/>
    <mergeCell ref="H21:H27"/>
    <mergeCell ref="A20:A27"/>
    <mergeCell ref="A2:I2"/>
    <mergeCell ref="I4:I5"/>
    <mergeCell ref="I12:I18"/>
    <mergeCell ref="I21:I27"/>
    <mergeCell ref="D21:D27"/>
    <mergeCell ref="E12:E18"/>
    <mergeCell ref="F12:F18"/>
    <mergeCell ref="G4:G5"/>
    <mergeCell ref="H4:H5"/>
    <mergeCell ref="B20:B27"/>
    <mergeCell ref="B7:C7"/>
    <mergeCell ref="B4:B5"/>
    <mergeCell ref="C4:C5"/>
    <mergeCell ref="D4:D5"/>
    <mergeCell ref="G12:G18"/>
    <mergeCell ref="H12:H18"/>
  </mergeCells>
  <printOptions horizontalCentered="1"/>
  <pageMargins left="0.7" right="0.7" top="0.75" bottom="0.75" header="0.3" footer="0.3"/>
  <pageSetup paperSize="9" scale="72" orientation="landscape" r:id="rId1"/>
  <headerFooter>
    <oddHeader>&amp;L&amp;"Arial,Bold"CA No SECI/C&amp;&amp;P/NIT/CORP. OFFC CONST./2019/CA-II
&amp;UAppendix-2&amp;C&amp;"Arial,Bold"&amp;11&amp;USUMMARY OF DETAILED PRICE BREAK-UP</oddHeader>
    <oddFooter>&amp;C&amp;"Arial,Bold"Page &amp;P of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44"/>
  <sheetViews>
    <sheetView view="pageBreakPreview" zoomScale="85" zoomScaleSheetLayoutView="85" workbookViewId="0">
      <pane ySplit="6" topLeftCell="A24" activePane="bottomLeft" state="frozen"/>
      <selection activeCell="B410" sqref="B410"/>
      <selection pane="bottomLeft" activeCell="H27" sqref="H27"/>
    </sheetView>
  </sheetViews>
  <sheetFormatPr defaultColWidth="9.1796875" defaultRowHeight="15.5"/>
  <cols>
    <col min="1" max="1" width="9.1796875" style="266" customWidth="1"/>
    <col min="2" max="2" width="11.26953125" style="266" customWidth="1"/>
    <col min="3" max="3" width="45.81640625" style="236" customWidth="1"/>
    <col min="4" max="4" width="20.1796875" style="235" customWidth="1"/>
    <col min="5" max="5" width="17.81640625" style="235" customWidth="1"/>
    <col min="6" max="7" width="13.453125" style="235" customWidth="1"/>
    <col min="8" max="8" width="15.1796875" style="235" customWidth="1"/>
    <col min="9" max="9" width="23.81640625" style="235" customWidth="1"/>
    <col min="10" max="10" width="17.81640625" style="236" customWidth="1"/>
    <col min="11" max="16384" width="9.1796875" style="236"/>
  </cols>
  <sheetData>
    <row r="1" spans="1:9" ht="16" thickBot="1">
      <c r="A1" s="232"/>
      <c r="B1" s="232"/>
      <c r="C1" s="233"/>
      <c r="D1" s="234"/>
      <c r="E1" s="234"/>
    </row>
    <row r="2" spans="1:9" ht="19.5" customHeight="1" thickTop="1">
      <c r="A2" s="922" t="s">
        <v>1324</v>
      </c>
      <c r="B2" s="923"/>
      <c r="C2" s="924"/>
      <c r="D2" s="924"/>
      <c r="E2" s="924"/>
      <c r="F2" s="924"/>
      <c r="G2" s="924"/>
      <c r="H2" s="924"/>
      <c r="I2" s="925"/>
    </row>
    <row r="3" spans="1:9">
      <c r="A3" s="237"/>
      <c r="B3" s="238"/>
      <c r="C3" s="239"/>
      <c r="D3" s="240"/>
      <c r="E3" s="240"/>
      <c r="F3" s="241"/>
      <c r="G3" s="241"/>
      <c r="H3" s="241"/>
      <c r="I3" s="242"/>
    </row>
    <row r="4" spans="1:9" s="247" customFormat="1" ht="31">
      <c r="A4" s="243" t="s">
        <v>195</v>
      </c>
      <c r="B4" s="244" t="s">
        <v>290</v>
      </c>
      <c r="C4" s="240" t="s">
        <v>0</v>
      </c>
      <c r="D4" s="240" t="s">
        <v>145</v>
      </c>
      <c r="E4" s="926" t="s">
        <v>132</v>
      </c>
      <c r="F4" s="927"/>
      <c r="G4" s="245" t="s">
        <v>211</v>
      </c>
      <c r="H4" s="114" t="s">
        <v>205</v>
      </c>
      <c r="I4" s="246" t="s">
        <v>206</v>
      </c>
    </row>
    <row r="5" spans="1:9">
      <c r="A5" s="248"/>
      <c r="B5" s="249"/>
      <c r="C5" s="250"/>
      <c r="D5" s="251"/>
      <c r="E5" s="251" t="s">
        <v>257</v>
      </c>
      <c r="F5" s="241" t="s">
        <v>258</v>
      </c>
      <c r="G5" s="241"/>
      <c r="H5" s="114"/>
      <c r="I5" s="252"/>
    </row>
    <row r="6" spans="1:9">
      <c r="A6" s="248"/>
      <c r="B6" s="249"/>
      <c r="C6" s="253" t="s">
        <v>194</v>
      </c>
      <c r="D6" s="251"/>
      <c r="E6" s="254"/>
      <c r="F6" s="255"/>
      <c r="G6" s="255"/>
      <c r="H6" s="26"/>
      <c r="I6" s="256"/>
    </row>
    <row r="7" spans="1:9">
      <c r="A7" s="237">
        <v>34</v>
      </c>
      <c r="B7" s="238"/>
      <c r="C7" s="253" t="s">
        <v>473</v>
      </c>
      <c r="D7" s="251"/>
      <c r="E7" s="254"/>
      <c r="F7" s="255"/>
      <c r="G7" s="255"/>
      <c r="H7" s="26"/>
      <c r="I7" s="256"/>
    </row>
    <row r="8" spans="1:9">
      <c r="A8" s="248"/>
      <c r="B8" s="249"/>
      <c r="C8" s="250"/>
      <c r="D8" s="251"/>
      <c r="E8" s="254"/>
      <c r="F8" s="255"/>
      <c r="G8" s="255"/>
      <c r="H8" s="26"/>
      <c r="I8" s="256"/>
    </row>
    <row r="9" spans="1:9">
      <c r="A9" s="237" t="s">
        <v>1327</v>
      </c>
      <c r="B9" s="238"/>
      <c r="C9" s="253" t="s">
        <v>146</v>
      </c>
      <c r="D9" s="251"/>
      <c r="E9" s="254"/>
      <c r="F9" s="255"/>
      <c r="G9" s="255"/>
      <c r="H9" s="26"/>
      <c r="I9" s="256"/>
    </row>
    <row r="10" spans="1:9">
      <c r="A10" s="248"/>
      <c r="B10" s="249"/>
      <c r="C10" s="250"/>
      <c r="D10" s="251"/>
      <c r="E10" s="254"/>
      <c r="F10" s="255"/>
      <c r="G10" s="255"/>
      <c r="H10" s="26"/>
      <c r="I10" s="256"/>
    </row>
    <row r="11" spans="1:9">
      <c r="A11" s="257" t="s">
        <v>1329</v>
      </c>
      <c r="B11" s="249"/>
      <c r="C11" s="250" t="s">
        <v>147</v>
      </c>
      <c r="D11" s="251" t="s">
        <v>148</v>
      </c>
      <c r="E11" s="251">
        <v>2</v>
      </c>
      <c r="F11" s="251">
        <v>2</v>
      </c>
      <c r="G11" s="241">
        <f t="shared" ref="G11:G18" si="0">E11+F11</f>
        <v>4</v>
      </c>
      <c r="H11" s="723"/>
      <c r="I11" s="724">
        <f>H11*G11</f>
        <v>0</v>
      </c>
    </row>
    <row r="12" spans="1:9" ht="31">
      <c r="A12" s="257" t="s">
        <v>1330</v>
      </c>
      <c r="B12" s="249"/>
      <c r="C12" s="250" t="s">
        <v>149</v>
      </c>
      <c r="D12" s="251" t="s">
        <v>150</v>
      </c>
      <c r="E12" s="251">
        <v>1</v>
      </c>
      <c r="F12" s="251">
        <v>1</v>
      </c>
      <c r="G12" s="241">
        <f t="shared" si="0"/>
        <v>2</v>
      </c>
      <c r="H12" s="723"/>
      <c r="I12" s="724">
        <f t="shared" ref="I12:I18" si="1">H12*G12</f>
        <v>0</v>
      </c>
    </row>
    <row r="13" spans="1:9">
      <c r="A13" s="257" t="s">
        <v>1331</v>
      </c>
      <c r="B13" s="249"/>
      <c r="C13" s="250" t="s">
        <v>151</v>
      </c>
      <c r="D13" s="251" t="s">
        <v>152</v>
      </c>
      <c r="E13" s="251">
        <v>1</v>
      </c>
      <c r="F13" s="251">
        <v>1</v>
      </c>
      <c r="G13" s="241">
        <f t="shared" si="0"/>
        <v>2</v>
      </c>
      <c r="H13" s="723"/>
      <c r="I13" s="724">
        <f t="shared" si="1"/>
        <v>0</v>
      </c>
    </row>
    <row r="14" spans="1:9">
      <c r="A14" s="257" t="s">
        <v>1332</v>
      </c>
      <c r="B14" s="249"/>
      <c r="C14" s="250" t="s">
        <v>153</v>
      </c>
      <c r="D14" s="251" t="s">
        <v>154</v>
      </c>
      <c r="E14" s="251">
        <v>0</v>
      </c>
      <c r="F14" s="251">
        <v>0</v>
      </c>
      <c r="G14" s="241">
        <f t="shared" si="0"/>
        <v>0</v>
      </c>
      <c r="H14" s="723"/>
      <c r="I14" s="724">
        <f t="shared" si="1"/>
        <v>0</v>
      </c>
    </row>
    <row r="15" spans="1:9">
      <c r="A15" s="257" t="s">
        <v>1333</v>
      </c>
      <c r="B15" s="249"/>
      <c r="C15" s="250" t="s">
        <v>155</v>
      </c>
      <c r="D15" s="251" t="s">
        <v>156</v>
      </c>
      <c r="E15" s="251">
        <v>0</v>
      </c>
      <c r="F15" s="251">
        <v>0</v>
      </c>
      <c r="G15" s="241">
        <f t="shared" si="0"/>
        <v>0</v>
      </c>
      <c r="H15" s="723"/>
      <c r="I15" s="724">
        <f t="shared" si="1"/>
        <v>0</v>
      </c>
    </row>
    <row r="16" spans="1:9">
      <c r="A16" s="257" t="s">
        <v>1334</v>
      </c>
      <c r="B16" s="249"/>
      <c r="C16" s="250" t="s">
        <v>157</v>
      </c>
      <c r="D16" s="251" t="s">
        <v>158</v>
      </c>
      <c r="E16" s="251">
        <v>0</v>
      </c>
      <c r="F16" s="251">
        <v>0</v>
      </c>
      <c r="G16" s="241">
        <f t="shared" si="0"/>
        <v>0</v>
      </c>
      <c r="H16" s="723"/>
      <c r="I16" s="724">
        <f t="shared" si="1"/>
        <v>0</v>
      </c>
    </row>
    <row r="17" spans="1:9">
      <c r="A17" s="257" t="s">
        <v>1335</v>
      </c>
      <c r="B17" s="249"/>
      <c r="C17" s="250" t="s">
        <v>168</v>
      </c>
      <c r="D17" s="251" t="s">
        <v>159</v>
      </c>
      <c r="E17" s="251">
        <v>0</v>
      </c>
      <c r="F17" s="251">
        <v>0</v>
      </c>
      <c r="G17" s="241">
        <f t="shared" si="0"/>
        <v>0</v>
      </c>
      <c r="H17" s="723"/>
      <c r="I17" s="724">
        <f t="shared" si="1"/>
        <v>0</v>
      </c>
    </row>
    <row r="18" spans="1:9">
      <c r="A18" s="257" t="s">
        <v>1336</v>
      </c>
      <c r="B18" s="249"/>
      <c r="C18" s="250" t="s">
        <v>193</v>
      </c>
      <c r="D18" s="251"/>
      <c r="E18" s="251">
        <v>1</v>
      </c>
      <c r="F18" s="251">
        <v>1</v>
      </c>
      <c r="G18" s="241">
        <f t="shared" si="0"/>
        <v>2</v>
      </c>
      <c r="H18" s="723"/>
      <c r="I18" s="724">
        <f t="shared" si="1"/>
        <v>0</v>
      </c>
    </row>
    <row r="19" spans="1:9">
      <c r="A19" s="248"/>
      <c r="B19" s="249"/>
      <c r="C19" s="250"/>
      <c r="D19" s="251"/>
      <c r="E19" s="251"/>
      <c r="F19" s="251"/>
      <c r="G19" s="241"/>
      <c r="H19" s="725"/>
      <c r="I19" s="724"/>
    </row>
    <row r="20" spans="1:9">
      <c r="A20" s="237" t="s">
        <v>1328</v>
      </c>
      <c r="B20" s="238"/>
      <c r="C20" s="253" t="s">
        <v>160</v>
      </c>
      <c r="D20" s="251"/>
      <c r="E20" s="251"/>
      <c r="F20" s="251"/>
      <c r="G20" s="241"/>
      <c r="H20" s="725"/>
      <c r="I20" s="724"/>
    </row>
    <row r="21" spans="1:9">
      <c r="A21" s="248"/>
      <c r="B21" s="249"/>
      <c r="C21" s="250"/>
      <c r="D21" s="251"/>
      <c r="E21" s="251"/>
      <c r="F21" s="251"/>
      <c r="G21" s="241"/>
      <c r="H21" s="725"/>
      <c r="I21" s="724"/>
    </row>
    <row r="22" spans="1:9" ht="31">
      <c r="A22" s="258" t="s">
        <v>1337</v>
      </c>
      <c r="B22" s="249"/>
      <c r="C22" s="250" t="s">
        <v>177</v>
      </c>
      <c r="D22" s="251" t="s">
        <v>178</v>
      </c>
      <c r="E22" s="251">
        <v>1</v>
      </c>
      <c r="F22" s="251">
        <v>1</v>
      </c>
      <c r="G22" s="241">
        <f t="shared" ref="G22:G31" si="2">E22+F22</f>
        <v>2</v>
      </c>
      <c r="H22" s="726"/>
      <c r="I22" s="724">
        <f t="shared" ref="I22:I31" si="3">H22*G22</f>
        <v>0</v>
      </c>
    </row>
    <row r="23" spans="1:9" ht="27.75" customHeight="1">
      <c r="A23" s="258" t="s">
        <v>1338</v>
      </c>
      <c r="B23" s="249"/>
      <c r="C23" s="250" t="s">
        <v>179</v>
      </c>
      <c r="D23" s="251" t="s">
        <v>180</v>
      </c>
      <c r="E23" s="251">
        <v>2</v>
      </c>
      <c r="F23" s="251">
        <v>2</v>
      </c>
      <c r="G23" s="241">
        <f t="shared" si="2"/>
        <v>4</v>
      </c>
      <c r="H23" s="726"/>
      <c r="I23" s="724">
        <f t="shared" si="3"/>
        <v>0</v>
      </c>
    </row>
    <row r="24" spans="1:9">
      <c r="A24" s="258" t="s">
        <v>1339</v>
      </c>
      <c r="B24" s="249"/>
      <c r="C24" s="250" t="s">
        <v>181</v>
      </c>
      <c r="D24" s="251" t="s">
        <v>182</v>
      </c>
      <c r="E24" s="251">
        <v>1</v>
      </c>
      <c r="F24" s="251">
        <v>1</v>
      </c>
      <c r="G24" s="241">
        <f t="shared" si="2"/>
        <v>2</v>
      </c>
      <c r="H24" s="726"/>
      <c r="I24" s="724">
        <f t="shared" si="3"/>
        <v>0</v>
      </c>
    </row>
    <row r="25" spans="1:9">
      <c r="A25" s="258" t="s">
        <v>1340</v>
      </c>
      <c r="B25" s="249"/>
      <c r="C25" s="250" t="s">
        <v>161</v>
      </c>
      <c r="D25" s="251"/>
      <c r="E25" s="251">
        <v>1</v>
      </c>
      <c r="F25" s="251">
        <v>1</v>
      </c>
      <c r="G25" s="241">
        <f t="shared" si="2"/>
        <v>2</v>
      </c>
      <c r="H25" s="726"/>
      <c r="I25" s="724">
        <f t="shared" si="3"/>
        <v>0</v>
      </c>
    </row>
    <row r="26" spans="1:9">
      <c r="A26" s="258" t="s">
        <v>1341</v>
      </c>
      <c r="B26" s="249"/>
      <c r="C26" s="250" t="s">
        <v>183</v>
      </c>
      <c r="D26" s="251" t="s">
        <v>184</v>
      </c>
      <c r="E26" s="251">
        <v>1</v>
      </c>
      <c r="F26" s="251">
        <v>1</v>
      </c>
      <c r="G26" s="241">
        <f t="shared" si="2"/>
        <v>2</v>
      </c>
      <c r="H26" s="726"/>
      <c r="I26" s="724">
        <f t="shared" si="3"/>
        <v>0</v>
      </c>
    </row>
    <row r="27" spans="1:9" ht="15.75" customHeight="1">
      <c r="A27" s="258" t="s">
        <v>1342</v>
      </c>
      <c r="B27" s="249"/>
      <c r="C27" s="250" t="s">
        <v>185</v>
      </c>
      <c r="D27" s="251" t="s">
        <v>186</v>
      </c>
      <c r="E27" s="251">
        <v>1</v>
      </c>
      <c r="F27" s="251">
        <v>1</v>
      </c>
      <c r="G27" s="241">
        <f t="shared" si="2"/>
        <v>2</v>
      </c>
      <c r="H27" s="726"/>
      <c r="I27" s="724">
        <f t="shared" si="3"/>
        <v>0</v>
      </c>
    </row>
    <row r="28" spans="1:9">
      <c r="A28" s="258" t="s">
        <v>1343</v>
      </c>
      <c r="B28" s="249"/>
      <c r="C28" s="250" t="s">
        <v>187</v>
      </c>
      <c r="D28" s="251" t="s">
        <v>188</v>
      </c>
      <c r="E28" s="251">
        <v>1</v>
      </c>
      <c r="F28" s="251">
        <v>1</v>
      </c>
      <c r="G28" s="241">
        <f t="shared" si="2"/>
        <v>2</v>
      </c>
      <c r="H28" s="726"/>
      <c r="I28" s="724">
        <f t="shared" si="3"/>
        <v>0</v>
      </c>
    </row>
    <row r="29" spans="1:9">
      <c r="A29" s="258" t="s">
        <v>1344</v>
      </c>
      <c r="B29" s="249"/>
      <c r="C29" s="250" t="s">
        <v>162</v>
      </c>
      <c r="D29" s="251" t="s">
        <v>186</v>
      </c>
      <c r="E29" s="251">
        <v>1</v>
      </c>
      <c r="F29" s="251">
        <v>1</v>
      </c>
      <c r="G29" s="241">
        <f t="shared" si="2"/>
        <v>2</v>
      </c>
      <c r="H29" s="726"/>
      <c r="I29" s="724">
        <f t="shared" si="3"/>
        <v>0</v>
      </c>
    </row>
    <row r="30" spans="1:9">
      <c r="A30" s="258" t="s">
        <v>1345</v>
      </c>
      <c r="B30" s="249"/>
      <c r="C30" s="250" t="s">
        <v>189</v>
      </c>
      <c r="D30" s="251" t="s">
        <v>190</v>
      </c>
      <c r="E30" s="251">
        <v>2</v>
      </c>
      <c r="F30" s="251">
        <v>2</v>
      </c>
      <c r="G30" s="241">
        <f t="shared" si="2"/>
        <v>4</v>
      </c>
      <c r="H30" s="726"/>
      <c r="I30" s="724">
        <f t="shared" si="3"/>
        <v>0</v>
      </c>
    </row>
    <row r="31" spans="1:9">
      <c r="A31" s="258" t="s">
        <v>1346</v>
      </c>
      <c r="B31" s="249"/>
      <c r="C31" s="250" t="s">
        <v>191</v>
      </c>
      <c r="D31" s="251" t="s">
        <v>192</v>
      </c>
      <c r="E31" s="251">
        <v>0</v>
      </c>
      <c r="F31" s="251">
        <v>0</v>
      </c>
      <c r="G31" s="241">
        <f t="shared" si="2"/>
        <v>0</v>
      </c>
      <c r="H31" s="726"/>
      <c r="I31" s="724">
        <f t="shared" si="3"/>
        <v>0</v>
      </c>
    </row>
    <row r="32" spans="1:9">
      <c r="A32" s="248"/>
      <c r="B32" s="249"/>
      <c r="C32" s="250"/>
      <c r="D32" s="251"/>
      <c r="E32" s="251"/>
      <c r="F32" s="251"/>
      <c r="G32" s="241"/>
      <c r="H32" s="725"/>
      <c r="I32" s="724"/>
    </row>
    <row r="33" spans="1:9">
      <c r="A33" s="237" t="s">
        <v>1347</v>
      </c>
      <c r="B33" s="238"/>
      <c r="C33" s="253" t="s">
        <v>163</v>
      </c>
      <c r="D33" s="251"/>
      <c r="E33" s="251"/>
      <c r="F33" s="251"/>
      <c r="G33" s="241"/>
      <c r="H33" s="725"/>
      <c r="I33" s="724"/>
    </row>
    <row r="34" spans="1:9">
      <c r="A34" s="248"/>
      <c r="B34" s="249"/>
      <c r="C34" s="250"/>
      <c r="D34" s="251"/>
      <c r="E34" s="251"/>
      <c r="F34" s="251"/>
      <c r="G34" s="241"/>
      <c r="H34" s="725"/>
      <c r="I34" s="724"/>
    </row>
    <row r="35" spans="1:9">
      <c r="A35" s="248" t="s">
        <v>1348</v>
      </c>
      <c r="B35" s="249"/>
      <c r="C35" s="250" t="s">
        <v>169</v>
      </c>
      <c r="D35" s="251" t="s">
        <v>170</v>
      </c>
      <c r="E35" s="251">
        <v>2</v>
      </c>
      <c r="F35" s="251">
        <v>1</v>
      </c>
      <c r="G35" s="241">
        <f t="shared" ref="G35:G40" si="4">E35+F35</f>
        <v>3</v>
      </c>
      <c r="H35" s="726"/>
      <c r="I35" s="724">
        <f t="shared" ref="I35:I40" si="5">H35*G35</f>
        <v>0</v>
      </c>
    </row>
    <row r="36" spans="1:9">
      <c r="A36" s="248" t="s">
        <v>1349</v>
      </c>
      <c r="B36" s="249"/>
      <c r="C36" s="250" t="s">
        <v>173</v>
      </c>
      <c r="D36" s="251"/>
      <c r="E36" s="251">
        <v>5</v>
      </c>
      <c r="F36" s="251">
        <v>2</v>
      </c>
      <c r="G36" s="241">
        <f t="shared" si="4"/>
        <v>7</v>
      </c>
      <c r="H36" s="726"/>
      <c r="I36" s="724">
        <f t="shared" si="5"/>
        <v>0</v>
      </c>
    </row>
    <row r="37" spans="1:9">
      <c r="A37" s="248" t="s">
        <v>1350</v>
      </c>
      <c r="B37" s="249"/>
      <c r="C37" s="250" t="s">
        <v>174</v>
      </c>
      <c r="D37" s="251" t="s">
        <v>171</v>
      </c>
      <c r="E37" s="251">
        <v>1</v>
      </c>
      <c r="F37" s="251">
        <v>1</v>
      </c>
      <c r="G37" s="241">
        <f t="shared" si="4"/>
        <v>2</v>
      </c>
      <c r="H37" s="726"/>
      <c r="I37" s="724">
        <f t="shared" si="5"/>
        <v>0</v>
      </c>
    </row>
    <row r="38" spans="1:9">
      <c r="A38" s="248" t="s">
        <v>1351</v>
      </c>
      <c r="B38" s="249"/>
      <c r="C38" s="250" t="s">
        <v>175</v>
      </c>
      <c r="D38" s="251" t="s">
        <v>172</v>
      </c>
      <c r="E38" s="251">
        <v>1</v>
      </c>
      <c r="F38" s="251">
        <v>1</v>
      </c>
      <c r="G38" s="241">
        <f t="shared" si="4"/>
        <v>2</v>
      </c>
      <c r="H38" s="726"/>
      <c r="I38" s="724">
        <f t="shared" si="5"/>
        <v>0</v>
      </c>
    </row>
    <row r="39" spans="1:9">
      <c r="A39" s="248" t="s">
        <v>1352</v>
      </c>
      <c r="B39" s="249"/>
      <c r="C39" s="250" t="s">
        <v>173</v>
      </c>
      <c r="D39" s="251"/>
      <c r="E39" s="251">
        <v>2</v>
      </c>
      <c r="F39" s="251">
        <v>2</v>
      </c>
      <c r="G39" s="241">
        <f t="shared" si="4"/>
        <v>4</v>
      </c>
      <c r="H39" s="726"/>
      <c r="I39" s="724">
        <f t="shared" si="5"/>
        <v>0</v>
      </c>
    </row>
    <row r="40" spans="1:9">
      <c r="A40" s="248" t="s">
        <v>1353</v>
      </c>
      <c r="B40" s="249"/>
      <c r="C40" s="250" t="s">
        <v>174</v>
      </c>
      <c r="D40" s="251" t="s">
        <v>176</v>
      </c>
      <c r="E40" s="251">
        <v>1</v>
      </c>
      <c r="F40" s="251">
        <v>1</v>
      </c>
      <c r="G40" s="241">
        <f t="shared" si="4"/>
        <v>2</v>
      </c>
      <c r="H40" s="726"/>
      <c r="I40" s="724">
        <f t="shared" si="5"/>
        <v>0</v>
      </c>
    </row>
    <row r="41" spans="1:9">
      <c r="A41" s="259"/>
      <c r="B41" s="260"/>
      <c r="C41" s="261"/>
      <c r="D41" s="241"/>
      <c r="E41" s="241"/>
      <c r="F41" s="241"/>
      <c r="G41" s="241"/>
      <c r="H41" s="727"/>
      <c r="I41" s="724"/>
    </row>
    <row r="42" spans="1:9">
      <c r="A42" s="259"/>
      <c r="B42" s="260"/>
      <c r="C42" s="261"/>
      <c r="D42" s="241"/>
      <c r="E42" s="241"/>
      <c r="F42" s="241"/>
      <c r="G42" s="241"/>
      <c r="H42" s="727"/>
      <c r="I42" s="724"/>
    </row>
    <row r="43" spans="1:9" ht="18">
      <c r="A43" s="262"/>
      <c r="B43" s="263"/>
      <c r="C43" s="264" t="s">
        <v>207</v>
      </c>
      <c r="D43" s="265"/>
      <c r="E43" s="265"/>
      <c r="F43" s="265"/>
      <c r="G43" s="265"/>
      <c r="H43" s="728"/>
      <c r="I43" s="729">
        <f>SUM(I11:I42)</f>
        <v>0</v>
      </c>
    </row>
    <row r="44" spans="1:9">
      <c r="A44" s="259"/>
      <c r="B44" s="260"/>
      <c r="C44" s="261"/>
      <c r="D44" s="241"/>
      <c r="E44" s="241"/>
      <c r="F44" s="241"/>
      <c r="G44" s="241"/>
      <c r="H44" s="727"/>
      <c r="I44" s="724"/>
    </row>
  </sheetData>
  <sheetProtection algorithmName="SHA-512" hashValue="MMTEwfAyJiM/NUnvIthbvb/dX9NTZgnvLzX79xPjHds+vYEc8YCp3fy2Q3kzsLRXKpjceg40daJmcBT60IhdJQ==" saltValue="FQqz+wxM7AFqAdtyJk0G/w==" spinCount="100000" sheet="1" objects="1" scenarios="1" formatColumns="0"/>
  <mergeCells count="2">
    <mergeCell ref="A2:I2"/>
    <mergeCell ref="E4:F4"/>
  </mergeCells>
  <printOptions horizontalCentered="1"/>
  <pageMargins left="0.7" right="0.7" top="0.75" bottom="0.75" header="0.3" footer="0.3"/>
  <pageSetup paperSize="9" scale="58" orientation="landscape" r:id="rId1"/>
  <headerFooter>
    <oddHeader>&amp;L&amp;"Arial,Bold"CA No SECI/C&amp;&amp;P/NIT/CORP. OFFC CONST./2019/CA-II
&amp;UAppendix-2&amp;C&amp;"Arial,Bold"&amp;11&amp;U
SUMMARY OF DETAILED PRICE BREAK-UP</oddHeader>
    <oddFooter>&amp;C&amp;"Arial,Bold"Page &amp;P of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L113"/>
  <sheetViews>
    <sheetView topLeftCell="D1" zoomScale="60" zoomScaleNormal="60" workbookViewId="0">
      <selection activeCell="J5" sqref="J5"/>
    </sheetView>
  </sheetViews>
  <sheetFormatPr defaultColWidth="8.7265625" defaultRowHeight="15.5"/>
  <cols>
    <col min="1" max="1" width="13.54296875" style="12" customWidth="1"/>
    <col min="2" max="2" width="29" style="16" customWidth="1"/>
    <col min="3" max="3" width="31.1796875" style="12" customWidth="1"/>
    <col min="4" max="4" width="23.453125" style="12" customWidth="1"/>
    <col min="5" max="5" width="15.7265625" style="12" customWidth="1"/>
    <col min="6" max="6" width="83.1796875" style="308" customWidth="1"/>
    <col min="7" max="10" width="8.7265625" style="12"/>
    <col min="11" max="11" width="16.26953125" style="309" customWidth="1"/>
    <col min="12" max="12" width="21.7265625" style="309" customWidth="1"/>
    <col min="13" max="13" width="18.1796875" style="16" customWidth="1"/>
    <col min="14" max="16384" width="8.7265625" style="16"/>
  </cols>
  <sheetData>
    <row r="2" spans="1:12" ht="18.5" thickBot="1">
      <c r="A2" s="930" t="s">
        <v>1325</v>
      </c>
      <c r="B2" s="930"/>
      <c r="C2" s="930"/>
      <c r="D2" s="930"/>
      <c r="E2" s="930"/>
      <c r="F2" s="930"/>
      <c r="G2" s="930"/>
      <c r="H2" s="930"/>
      <c r="I2" s="930"/>
      <c r="J2" s="930"/>
      <c r="K2" s="930"/>
      <c r="L2" s="930"/>
    </row>
    <row r="3" spans="1:12" ht="31.5" thickBot="1">
      <c r="A3" s="267" t="s">
        <v>1326</v>
      </c>
      <c r="B3" s="268" t="s">
        <v>986</v>
      </c>
      <c r="C3" s="269" t="s">
        <v>987</v>
      </c>
      <c r="D3" s="269" t="s">
        <v>988</v>
      </c>
      <c r="E3" s="269" t="s">
        <v>989</v>
      </c>
      <c r="F3" s="269" t="s">
        <v>0</v>
      </c>
      <c r="G3" s="269" t="s">
        <v>990</v>
      </c>
      <c r="H3" s="269" t="s">
        <v>991</v>
      </c>
      <c r="I3" s="269" t="s">
        <v>992</v>
      </c>
      <c r="J3" s="269" t="s">
        <v>993</v>
      </c>
      <c r="K3" s="270" t="s">
        <v>994</v>
      </c>
      <c r="L3" s="271" t="s">
        <v>995</v>
      </c>
    </row>
    <row r="4" spans="1:12" ht="26.5" customHeight="1">
      <c r="A4" s="272">
        <v>35</v>
      </c>
      <c r="B4" s="939" t="s">
        <v>996</v>
      </c>
      <c r="C4" s="940"/>
      <c r="D4" s="273"/>
      <c r="E4" s="273"/>
      <c r="F4" s="273"/>
      <c r="G4" s="274"/>
      <c r="H4" s="274"/>
      <c r="I4" s="274"/>
      <c r="J4" s="274"/>
      <c r="K4" s="275"/>
      <c r="L4" s="276"/>
    </row>
    <row r="5" spans="1:12" ht="93">
      <c r="A5" s="277">
        <v>35.01</v>
      </c>
      <c r="B5" s="278"/>
      <c r="C5" s="279" t="s">
        <v>997</v>
      </c>
      <c r="D5" s="279" t="s">
        <v>998</v>
      </c>
      <c r="E5" s="279" t="s">
        <v>999</v>
      </c>
      <c r="F5" s="280" t="s">
        <v>1000</v>
      </c>
      <c r="G5" s="730">
        <v>1</v>
      </c>
      <c r="H5" s="730">
        <v>0</v>
      </c>
      <c r="I5" s="730">
        <v>1</v>
      </c>
      <c r="J5" s="731" t="s">
        <v>1001</v>
      </c>
      <c r="K5" s="732"/>
      <c r="L5" s="733">
        <f>K5*I5</f>
        <v>0</v>
      </c>
    </row>
    <row r="6" spans="1:12" ht="48.75" customHeight="1">
      <c r="A6" s="277">
        <v>35.020000000000003</v>
      </c>
      <c r="B6" s="281"/>
      <c r="C6" s="279" t="s">
        <v>1002</v>
      </c>
      <c r="D6" s="279" t="s">
        <v>1003</v>
      </c>
      <c r="E6" s="279" t="s">
        <v>999</v>
      </c>
      <c r="F6" s="280" t="s">
        <v>1004</v>
      </c>
      <c r="G6" s="730">
        <v>1</v>
      </c>
      <c r="H6" s="730">
        <v>0</v>
      </c>
      <c r="I6" s="730">
        <v>1</v>
      </c>
      <c r="J6" s="731" t="s">
        <v>1001</v>
      </c>
      <c r="K6" s="732"/>
      <c r="L6" s="733">
        <f t="shared" ref="L6:L19" si="0">K6*I6</f>
        <v>0</v>
      </c>
    </row>
    <row r="7" spans="1:12" ht="108.75" customHeight="1">
      <c r="A7" s="277">
        <v>35.03</v>
      </c>
      <c r="C7" s="279" t="s">
        <v>1005</v>
      </c>
      <c r="D7" s="279" t="s">
        <v>1006</v>
      </c>
      <c r="E7" s="279" t="s">
        <v>1007</v>
      </c>
      <c r="F7" s="280" t="s">
        <v>1008</v>
      </c>
      <c r="G7" s="730">
        <v>1</v>
      </c>
      <c r="H7" s="730">
        <v>0</v>
      </c>
      <c r="I7" s="730">
        <v>1</v>
      </c>
      <c r="J7" s="731" t="s">
        <v>1001</v>
      </c>
      <c r="K7" s="734"/>
      <c r="L7" s="733">
        <f t="shared" si="0"/>
        <v>0</v>
      </c>
    </row>
    <row r="8" spans="1:12" ht="126" customHeight="1">
      <c r="A8" s="277">
        <v>35.04</v>
      </c>
      <c r="B8" s="282"/>
      <c r="C8" s="279" t="s">
        <v>1009</v>
      </c>
      <c r="D8" s="279" t="s">
        <v>1010</v>
      </c>
      <c r="E8" s="279" t="s">
        <v>1007</v>
      </c>
      <c r="F8" s="280" t="s">
        <v>1011</v>
      </c>
      <c r="G8" s="730">
        <v>4</v>
      </c>
      <c r="H8" s="730">
        <v>0</v>
      </c>
      <c r="I8" s="730">
        <v>4</v>
      </c>
      <c r="J8" s="731" t="s">
        <v>1001</v>
      </c>
      <c r="K8" s="734"/>
      <c r="L8" s="733">
        <f t="shared" si="0"/>
        <v>0</v>
      </c>
    </row>
    <row r="9" spans="1:12" ht="125.25" customHeight="1">
      <c r="A9" s="277">
        <v>35.049999999999997</v>
      </c>
      <c r="B9" s="282"/>
      <c r="C9" s="279" t="s">
        <v>1012</v>
      </c>
      <c r="D9" s="279" t="s">
        <v>1013</v>
      </c>
      <c r="E9" s="279" t="s">
        <v>1007</v>
      </c>
      <c r="F9" s="280" t="s">
        <v>1014</v>
      </c>
      <c r="G9" s="730">
        <v>2</v>
      </c>
      <c r="H9" s="730">
        <v>0</v>
      </c>
      <c r="I9" s="730">
        <v>2</v>
      </c>
      <c r="J9" s="731" t="s">
        <v>1001</v>
      </c>
      <c r="K9" s="732"/>
      <c r="L9" s="733">
        <f t="shared" si="0"/>
        <v>0</v>
      </c>
    </row>
    <row r="10" spans="1:12" ht="97.5" customHeight="1">
      <c r="A10" s="277">
        <v>35.06</v>
      </c>
      <c r="B10" s="282"/>
      <c r="C10" s="279" t="s">
        <v>1015</v>
      </c>
      <c r="D10" s="279" t="s">
        <v>1016</v>
      </c>
      <c r="E10" s="279" t="s">
        <v>1007</v>
      </c>
      <c r="F10" s="280" t="s">
        <v>1017</v>
      </c>
      <c r="G10" s="730">
        <v>2</v>
      </c>
      <c r="H10" s="730">
        <v>0</v>
      </c>
      <c r="I10" s="730">
        <v>2</v>
      </c>
      <c r="J10" s="731" t="s">
        <v>1001</v>
      </c>
      <c r="K10" s="732"/>
      <c r="L10" s="733">
        <f t="shared" si="0"/>
        <v>0</v>
      </c>
    </row>
    <row r="11" spans="1:12" ht="31">
      <c r="A11" s="277">
        <v>35.07</v>
      </c>
      <c r="B11" s="282"/>
      <c r="C11" s="279" t="s">
        <v>1018</v>
      </c>
      <c r="D11" s="279" t="s">
        <v>1019</v>
      </c>
      <c r="E11" s="279" t="s">
        <v>1020</v>
      </c>
      <c r="F11" s="280" t="s">
        <v>1021</v>
      </c>
      <c r="G11" s="730">
        <v>1</v>
      </c>
      <c r="H11" s="730">
        <v>0</v>
      </c>
      <c r="I11" s="730">
        <v>1</v>
      </c>
      <c r="J11" s="731" t="s">
        <v>1001</v>
      </c>
      <c r="K11" s="732"/>
      <c r="L11" s="733">
        <f t="shared" si="0"/>
        <v>0</v>
      </c>
    </row>
    <row r="12" spans="1:12" ht="60" customHeight="1">
      <c r="A12" s="277">
        <v>35.08</v>
      </c>
      <c r="B12" s="283"/>
      <c r="C12" s="279" t="s">
        <v>1018</v>
      </c>
      <c r="D12" s="279" t="s">
        <v>1022</v>
      </c>
      <c r="E12" s="279" t="s">
        <v>1020</v>
      </c>
      <c r="F12" s="280" t="s">
        <v>1021</v>
      </c>
      <c r="G12" s="730">
        <v>1</v>
      </c>
      <c r="H12" s="730">
        <v>0</v>
      </c>
      <c r="I12" s="730">
        <v>1</v>
      </c>
      <c r="J12" s="731" t="s">
        <v>1001</v>
      </c>
      <c r="K12" s="732"/>
      <c r="L12" s="733">
        <f t="shared" si="0"/>
        <v>0</v>
      </c>
    </row>
    <row r="13" spans="1:12" ht="46.5">
      <c r="A13" s="277">
        <v>35.090000000000003</v>
      </c>
      <c r="B13" s="282"/>
      <c r="C13" s="279" t="s">
        <v>1023</v>
      </c>
      <c r="D13" s="279" t="s">
        <v>1024</v>
      </c>
      <c r="E13" s="279" t="s">
        <v>999</v>
      </c>
      <c r="F13" s="280" t="s">
        <v>1025</v>
      </c>
      <c r="G13" s="730">
        <v>1</v>
      </c>
      <c r="H13" s="730">
        <v>0</v>
      </c>
      <c r="I13" s="730">
        <v>1</v>
      </c>
      <c r="J13" s="731" t="s">
        <v>1001</v>
      </c>
      <c r="K13" s="732"/>
      <c r="L13" s="733">
        <f t="shared" si="0"/>
        <v>0</v>
      </c>
    </row>
    <row r="14" spans="1:12" ht="46.5">
      <c r="A14" s="284">
        <v>35.1</v>
      </c>
      <c r="B14" s="282"/>
      <c r="C14" s="279" t="s">
        <v>1026</v>
      </c>
      <c r="D14" s="279" t="s">
        <v>1027</v>
      </c>
      <c r="E14" s="279" t="s">
        <v>1007</v>
      </c>
      <c r="F14" s="280" t="s">
        <v>1014</v>
      </c>
      <c r="G14" s="730">
        <v>1</v>
      </c>
      <c r="H14" s="730">
        <v>0</v>
      </c>
      <c r="I14" s="730">
        <v>1</v>
      </c>
      <c r="J14" s="731" t="s">
        <v>1001</v>
      </c>
      <c r="K14" s="732"/>
      <c r="L14" s="733">
        <f t="shared" si="0"/>
        <v>0</v>
      </c>
    </row>
    <row r="15" spans="1:12" ht="58.5" customHeight="1">
      <c r="A15" s="277">
        <v>35.11</v>
      </c>
      <c r="B15" s="282"/>
      <c r="C15" s="279" t="s">
        <v>1028</v>
      </c>
      <c r="D15" s="279" t="s">
        <v>1029</v>
      </c>
      <c r="E15" s="279" t="s">
        <v>1020</v>
      </c>
      <c r="F15" s="280" t="s">
        <v>1030</v>
      </c>
      <c r="G15" s="730">
        <v>2</v>
      </c>
      <c r="H15" s="730">
        <v>0</v>
      </c>
      <c r="I15" s="730">
        <v>2</v>
      </c>
      <c r="J15" s="731" t="s">
        <v>1001</v>
      </c>
      <c r="K15" s="732"/>
      <c r="L15" s="733">
        <f t="shared" si="0"/>
        <v>0</v>
      </c>
    </row>
    <row r="16" spans="1:12" ht="20.149999999999999" customHeight="1">
      <c r="A16" s="285">
        <v>36</v>
      </c>
      <c r="B16" s="935" t="s">
        <v>1031</v>
      </c>
      <c r="C16" s="936"/>
      <c r="D16" s="286"/>
      <c r="E16" s="286"/>
      <c r="F16" s="287"/>
      <c r="G16" s="735"/>
      <c r="H16" s="735"/>
      <c r="I16" s="730"/>
      <c r="J16" s="731"/>
      <c r="K16" s="732"/>
      <c r="L16" s="733">
        <f t="shared" si="0"/>
        <v>0</v>
      </c>
    </row>
    <row r="17" spans="1:12" ht="46.5">
      <c r="A17" s="289">
        <v>36.01</v>
      </c>
      <c r="B17" s="282"/>
      <c r="C17" s="279" t="s">
        <v>1032</v>
      </c>
      <c r="D17" s="279" t="s">
        <v>1033</v>
      </c>
      <c r="E17" s="279" t="s">
        <v>999</v>
      </c>
      <c r="F17" s="280" t="s">
        <v>1034</v>
      </c>
      <c r="G17" s="735">
        <v>1</v>
      </c>
      <c r="H17" s="735">
        <v>0</v>
      </c>
      <c r="I17" s="730">
        <v>1</v>
      </c>
      <c r="J17" s="731" t="s">
        <v>1001</v>
      </c>
      <c r="K17" s="732"/>
      <c r="L17" s="733">
        <f t="shared" si="0"/>
        <v>0</v>
      </c>
    </row>
    <row r="18" spans="1:12" ht="70.5" customHeight="1">
      <c r="A18" s="289">
        <v>36.020000000000003</v>
      </c>
      <c r="B18" s="282"/>
      <c r="C18" s="279" t="s">
        <v>1035</v>
      </c>
      <c r="D18" s="279" t="s">
        <v>1036</v>
      </c>
      <c r="E18" s="279" t="s">
        <v>999</v>
      </c>
      <c r="F18" s="280" t="s">
        <v>1037</v>
      </c>
      <c r="G18" s="735">
        <v>1</v>
      </c>
      <c r="H18" s="735">
        <v>0</v>
      </c>
      <c r="I18" s="730">
        <v>1</v>
      </c>
      <c r="J18" s="731" t="s">
        <v>1001</v>
      </c>
      <c r="K18" s="732"/>
      <c r="L18" s="733">
        <f t="shared" si="0"/>
        <v>0</v>
      </c>
    </row>
    <row r="19" spans="1:12" ht="118.5" customHeight="1">
      <c r="A19" s="289">
        <v>36.03</v>
      </c>
      <c r="B19" s="282"/>
      <c r="C19" s="279" t="s">
        <v>1009</v>
      </c>
      <c r="D19" s="279" t="s">
        <v>1010</v>
      </c>
      <c r="E19" s="279" t="s">
        <v>1007</v>
      </c>
      <c r="F19" s="280" t="s">
        <v>1011</v>
      </c>
      <c r="G19" s="730">
        <v>10</v>
      </c>
      <c r="H19" s="730">
        <v>0</v>
      </c>
      <c r="I19" s="730">
        <v>10</v>
      </c>
      <c r="J19" s="731" t="s">
        <v>1001</v>
      </c>
      <c r="K19" s="734"/>
      <c r="L19" s="733">
        <f t="shared" si="0"/>
        <v>0</v>
      </c>
    </row>
    <row r="20" spans="1:12" ht="20.149999999999999" customHeight="1">
      <c r="A20" s="290">
        <v>37</v>
      </c>
      <c r="B20" s="937" t="s">
        <v>1355</v>
      </c>
      <c r="C20" s="938"/>
      <c r="D20" s="291"/>
      <c r="E20" s="291"/>
      <c r="F20" s="291"/>
      <c r="G20" s="735"/>
      <c r="H20" s="735"/>
      <c r="I20" s="730"/>
      <c r="J20" s="731"/>
      <c r="K20" s="736"/>
      <c r="L20" s="733"/>
    </row>
    <row r="21" spans="1:12" ht="46.5">
      <c r="A21" s="289">
        <v>37.01</v>
      </c>
      <c r="B21" s="282"/>
      <c r="C21" s="279" t="s">
        <v>1038</v>
      </c>
      <c r="D21" s="279" t="s">
        <v>1039</v>
      </c>
      <c r="E21" s="279" t="s">
        <v>1040</v>
      </c>
      <c r="F21" s="280" t="s">
        <v>1041</v>
      </c>
      <c r="G21" s="735">
        <v>1</v>
      </c>
      <c r="H21" s="735">
        <v>0</v>
      </c>
      <c r="I21" s="730">
        <v>1</v>
      </c>
      <c r="J21" s="731" t="s">
        <v>1001</v>
      </c>
      <c r="K21" s="732"/>
      <c r="L21" s="733">
        <f>K21*I21</f>
        <v>0</v>
      </c>
    </row>
    <row r="22" spans="1:12" ht="124">
      <c r="A22" s="289">
        <v>37.020000000000003</v>
      </c>
      <c r="B22" s="282"/>
      <c r="C22" s="279" t="s">
        <v>1042</v>
      </c>
      <c r="D22" s="279" t="s">
        <v>1043</v>
      </c>
      <c r="E22" s="279" t="s">
        <v>1044</v>
      </c>
      <c r="F22" s="280" t="s">
        <v>1045</v>
      </c>
      <c r="G22" s="735">
        <v>1</v>
      </c>
      <c r="H22" s="735">
        <v>0</v>
      </c>
      <c r="I22" s="730">
        <v>1</v>
      </c>
      <c r="J22" s="731" t="s">
        <v>1001</v>
      </c>
      <c r="K22" s="734"/>
      <c r="L22" s="733">
        <f t="shared" ref="L22:L23" si="1">K22*I22</f>
        <v>0</v>
      </c>
    </row>
    <row r="23" spans="1:12" ht="156.75" customHeight="1">
      <c r="A23" s="289">
        <v>37.03</v>
      </c>
      <c r="B23" s="282"/>
      <c r="C23" s="279" t="s">
        <v>1046</v>
      </c>
      <c r="D23" s="279" t="s">
        <v>1047</v>
      </c>
      <c r="E23" s="279" t="s">
        <v>1044</v>
      </c>
      <c r="F23" s="280" t="s">
        <v>1048</v>
      </c>
      <c r="G23" s="735">
        <v>2</v>
      </c>
      <c r="H23" s="735">
        <v>0</v>
      </c>
      <c r="I23" s="730">
        <v>2</v>
      </c>
      <c r="J23" s="731" t="s">
        <v>1001</v>
      </c>
      <c r="K23" s="734"/>
      <c r="L23" s="733">
        <f t="shared" si="1"/>
        <v>0</v>
      </c>
    </row>
    <row r="24" spans="1:12" ht="22" customHeight="1">
      <c r="A24" s="292">
        <v>38</v>
      </c>
      <c r="B24" s="928" t="s">
        <v>1049</v>
      </c>
      <c r="C24" s="929"/>
      <c r="D24" s="293"/>
      <c r="E24" s="293"/>
      <c r="F24" s="293"/>
      <c r="G24" s="735"/>
      <c r="H24" s="735"/>
      <c r="I24" s="730"/>
      <c r="J24" s="731"/>
      <c r="K24" s="736"/>
      <c r="L24" s="733"/>
    </row>
    <row r="25" spans="1:12" ht="108.5">
      <c r="A25" s="289">
        <v>38.01</v>
      </c>
      <c r="B25" s="282"/>
      <c r="C25" s="279" t="s">
        <v>1050</v>
      </c>
      <c r="D25" s="279" t="s">
        <v>1051</v>
      </c>
      <c r="E25" s="279" t="s">
        <v>1040</v>
      </c>
      <c r="F25" s="280" t="s">
        <v>1687</v>
      </c>
      <c r="G25" s="735">
        <v>24</v>
      </c>
      <c r="H25" s="735">
        <v>0</v>
      </c>
      <c r="I25" s="730">
        <v>24</v>
      </c>
      <c r="J25" s="731" t="s">
        <v>1001</v>
      </c>
      <c r="K25" s="732"/>
      <c r="L25" s="733">
        <f t="shared" ref="L25:L26" si="2">K25*I25</f>
        <v>0</v>
      </c>
    </row>
    <row r="26" spans="1:12" ht="141.75" customHeight="1">
      <c r="A26" s="289">
        <v>38.020000000000003</v>
      </c>
      <c r="B26" s="282"/>
      <c r="C26" s="279" t="s">
        <v>1046</v>
      </c>
      <c r="D26" s="279" t="s">
        <v>1047</v>
      </c>
      <c r="E26" s="279" t="s">
        <v>1044</v>
      </c>
      <c r="F26" s="280" t="s">
        <v>1048</v>
      </c>
      <c r="G26" s="735">
        <v>24</v>
      </c>
      <c r="H26" s="735">
        <v>0</v>
      </c>
      <c r="I26" s="730">
        <v>24</v>
      </c>
      <c r="J26" s="731" t="s">
        <v>1001</v>
      </c>
      <c r="K26" s="734"/>
      <c r="L26" s="733">
        <f t="shared" si="2"/>
        <v>0</v>
      </c>
    </row>
    <row r="27" spans="1:12" ht="24.65" customHeight="1">
      <c r="A27" s="290">
        <v>39</v>
      </c>
      <c r="B27" s="928" t="s">
        <v>1354</v>
      </c>
      <c r="C27" s="929"/>
      <c r="D27" s="291"/>
      <c r="E27" s="291"/>
      <c r="F27" s="291"/>
      <c r="G27" s="735"/>
      <c r="H27" s="735"/>
      <c r="I27" s="730"/>
      <c r="J27" s="731"/>
      <c r="K27" s="736"/>
      <c r="L27" s="733"/>
    </row>
    <row r="28" spans="1:12" ht="86.25" customHeight="1">
      <c r="A28" s="289">
        <v>39.01</v>
      </c>
      <c r="B28" s="282"/>
      <c r="C28" s="288" t="s">
        <v>1052</v>
      </c>
      <c r="D28" s="288" t="s">
        <v>1053</v>
      </c>
      <c r="E28" s="288" t="s">
        <v>1054</v>
      </c>
      <c r="F28" s="280" t="s">
        <v>1055</v>
      </c>
      <c r="G28" s="735">
        <v>1</v>
      </c>
      <c r="H28" s="735">
        <v>0</v>
      </c>
      <c r="I28" s="730">
        <v>1</v>
      </c>
      <c r="J28" s="731" t="s">
        <v>1001</v>
      </c>
      <c r="K28" s="732"/>
      <c r="L28" s="733">
        <f t="shared" ref="L28:L30" si="3">K28*I28</f>
        <v>0</v>
      </c>
    </row>
    <row r="29" spans="1:12" ht="114" customHeight="1">
      <c r="A29" s="289">
        <v>39.020000000000003</v>
      </c>
      <c r="B29" s="282"/>
      <c r="C29" s="279" t="s">
        <v>1009</v>
      </c>
      <c r="D29" s="279" t="s">
        <v>1056</v>
      </c>
      <c r="E29" s="279" t="s">
        <v>1007</v>
      </c>
      <c r="F29" s="280" t="s">
        <v>1057</v>
      </c>
      <c r="G29" s="735">
        <v>21</v>
      </c>
      <c r="H29" s="735">
        <v>0</v>
      </c>
      <c r="I29" s="730">
        <v>21</v>
      </c>
      <c r="J29" s="731" t="s">
        <v>1001</v>
      </c>
      <c r="K29" s="734"/>
      <c r="L29" s="733">
        <f t="shared" si="3"/>
        <v>0</v>
      </c>
    </row>
    <row r="30" spans="1:12" ht="147" customHeight="1">
      <c r="A30" s="289">
        <v>39.03</v>
      </c>
      <c r="B30" s="282"/>
      <c r="C30" s="279" t="s">
        <v>1058</v>
      </c>
      <c r="D30" s="279" t="s">
        <v>1059</v>
      </c>
      <c r="E30" s="279" t="s">
        <v>1007</v>
      </c>
      <c r="F30" s="280" t="s">
        <v>1060</v>
      </c>
      <c r="G30" s="735">
        <v>15</v>
      </c>
      <c r="H30" s="735">
        <v>0</v>
      </c>
      <c r="I30" s="730">
        <v>15</v>
      </c>
      <c r="J30" s="731" t="s">
        <v>1001</v>
      </c>
      <c r="K30" s="734"/>
      <c r="L30" s="733">
        <f t="shared" si="3"/>
        <v>0</v>
      </c>
    </row>
    <row r="31" spans="1:12" ht="23.15" customHeight="1">
      <c r="A31" s="290">
        <v>40</v>
      </c>
      <c r="B31" s="928" t="s">
        <v>1356</v>
      </c>
      <c r="C31" s="929"/>
      <c r="D31" s="294"/>
      <c r="E31" s="295"/>
      <c r="F31" s="296"/>
      <c r="G31" s="735"/>
      <c r="H31" s="735"/>
      <c r="I31" s="730"/>
      <c r="J31" s="731"/>
      <c r="K31" s="736"/>
      <c r="L31" s="733"/>
    </row>
    <row r="32" spans="1:12" ht="102.75" customHeight="1">
      <c r="A32" s="289">
        <v>40.01</v>
      </c>
      <c r="B32" s="282"/>
      <c r="C32" s="279" t="s">
        <v>1061</v>
      </c>
      <c r="D32" s="279" t="s">
        <v>1062</v>
      </c>
      <c r="E32" s="279" t="s">
        <v>999</v>
      </c>
      <c r="F32" s="280" t="s">
        <v>1063</v>
      </c>
      <c r="G32" s="735">
        <v>5</v>
      </c>
      <c r="H32" s="735">
        <v>0</v>
      </c>
      <c r="I32" s="730">
        <v>5</v>
      </c>
      <c r="J32" s="731" t="s">
        <v>1001</v>
      </c>
      <c r="K32" s="732"/>
      <c r="L32" s="733">
        <f t="shared" ref="L32:L40" si="4">K32*I32</f>
        <v>0</v>
      </c>
    </row>
    <row r="33" spans="1:12" ht="53.25" customHeight="1">
      <c r="A33" s="289">
        <v>40.020000000000003</v>
      </c>
      <c r="B33" s="282"/>
      <c r="C33" s="279" t="s">
        <v>1002</v>
      </c>
      <c r="D33" s="279" t="s">
        <v>1064</v>
      </c>
      <c r="E33" s="279" t="s">
        <v>999</v>
      </c>
      <c r="F33" s="280" t="s">
        <v>1065</v>
      </c>
      <c r="G33" s="735">
        <v>5</v>
      </c>
      <c r="H33" s="735">
        <v>0</v>
      </c>
      <c r="I33" s="730">
        <v>5</v>
      </c>
      <c r="J33" s="731" t="s">
        <v>1001</v>
      </c>
      <c r="K33" s="732"/>
      <c r="L33" s="733">
        <f t="shared" si="4"/>
        <v>0</v>
      </c>
    </row>
    <row r="34" spans="1:12" ht="60.75" customHeight="1">
      <c r="A34" s="289">
        <v>40.03</v>
      </c>
      <c r="B34" s="282"/>
      <c r="C34" s="279" t="s">
        <v>1066</v>
      </c>
      <c r="D34" s="279" t="s">
        <v>1067</v>
      </c>
      <c r="E34" s="279" t="s">
        <v>999</v>
      </c>
      <c r="F34" s="280" t="s">
        <v>1068</v>
      </c>
      <c r="G34" s="735">
        <v>5</v>
      </c>
      <c r="H34" s="735">
        <v>0</v>
      </c>
      <c r="I34" s="730">
        <v>5</v>
      </c>
      <c r="J34" s="731" t="s">
        <v>1001</v>
      </c>
      <c r="K34" s="732"/>
      <c r="L34" s="733">
        <f t="shared" si="4"/>
        <v>0</v>
      </c>
    </row>
    <row r="35" spans="1:12" ht="114" customHeight="1">
      <c r="A35" s="289">
        <v>40.04</v>
      </c>
      <c r="B35" s="282"/>
      <c r="C35" s="279" t="s">
        <v>1009</v>
      </c>
      <c r="D35" s="279" t="s">
        <v>1069</v>
      </c>
      <c r="E35" s="279" t="s">
        <v>1007</v>
      </c>
      <c r="F35" s="280" t="s">
        <v>1070</v>
      </c>
      <c r="G35" s="735">
        <v>5</v>
      </c>
      <c r="H35" s="735">
        <v>0</v>
      </c>
      <c r="I35" s="730">
        <v>5</v>
      </c>
      <c r="J35" s="731" t="s">
        <v>1001</v>
      </c>
      <c r="K35" s="734"/>
      <c r="L35" s="733">
        <f t="shared" si="4"/>
        <v>0</v>
      </c>
    </row>
    <row r="36" spans="1:12" ht="114" customHeight="1">
      <c r="A36" s="289">
        <v>40.049999999999997</v>
      </c>
      <c r="B36" s="282"/>
      <c r="C36" s="279" t="s">
        <v>1009</v>
      </c>
      <c r="D36" s="279" t="s">
        <v>1056</v>
      </c>
      <c r="E36" s="279" t="s">
        <v>1007</v>
      </c>
      <c r="F36" s="280" t="s">
        <v>1057</v>
      </c>
      <c r="G36" s="735">
        <v>15</v>
      </c>
      <c r="H36" s="735">
        <v>0</v>
      </c>
      <c r="I36" s="730">
        <v>15</v>
      </c>
      <c r="J36" s="731" t="s">
        <v>1001</v>
      </c>
      <c r="K36" s="734"/>
      <c r="L36" s="733">
        <f t="shared" si="4"/>
        <v>0</v>
      </c>
    </row>
    <row r="37" spans="1:12" ht="46.5">
      <c r="A37" s="289">
        <v>40.06</v>
      </c>
      <c r="B37" s="282"/>
      <c r="C37" s="279" t="s">
        <v>1071</v>
      </c>
      <c r="D37" s="279" t="s">
        <v>1072</v>
      </c>
      <c r="E37" s="279" t="s">
        <v>1073</v>
      </c>
      <c r="F37" s="280" t="s">
        <v>1074</v>
      </c>
      <c r="G37" s="735">
        <v>15</v>
      </c>
      <c r="H37" s="735">
        <v>0</v>
      </c>
      <c r="I37" s="730">
        <v>15</v>
      </c>
      <c r="J37" s="731" t="s">
        <v>1001</v>
      </c>
      <c r="K37" s="732"/>
      <c r="L37" s="733">
        <f t="shared" si="4"/>
        <v>0</v>
      </c>
    </row>
    <row r="38" spans="1:12" ht="31">
      <c r="A38" s="289">
        <v>40.07</v>
      </c>
      <c r="B38" s="282"/>
      <c r="C38" s="279" t="s">
        <v>1018</v>
      </c>
      <c r="D38" s="279" t="s">
        <v>1075</v>
      </c>
      <c r="E38" s="279" t="s">
        <v>999</v>
      </c>
      <c r="F38" s="280" t="s">
        <v>1076</v>
      </c>
      <c r="G38" s="735">
        <v>5</v>
      </c>
      <c r="H38" s="735">
        <v>0</v>
      </c>
      <c r="I38" s="730">
        <v>5</v>
      </c>
      <c r="J38" s="731" t="s">
        <v>1001</v>
      </c>
      <c r="K38" s="732"/>
      <c r="L38" s="733">
        <f t="shared" si="4"/>
        <v>0</v>
      </c>
    </row>
    <row r="39" spans="1:12" ht="31">
      <c r="A39" s="289">
        <v>40.08</v>
      </c>
      <c r="B39" s="282"/>
      <c r="C39" s="279" t="s">
        <v>1077</v>
      </c>
      <c r="D39" s="279" t="s">
        <v>1078</v>
      </c>
      <c r="E39" s="279" t="s">
        <v>999</v>
      </c>
      <c r="F39" s="280" t="s">
        <v>1079</v>
      </c>
      <c r="G39" s="735">
        <v>5</v>
      </c>
      <c r="H39" s="735">
        <v>0</v>
      </c>
      <c r="I39" s="730">
        <v>5</v>
      </c>
      <c r="J39" s="731" t="s">
        <v>1001</v>
      </c>
      <c r="K39" s="732"/>
      <c r="L39" s="733">
        <f t="shared" si="4"/>
        <v>0</v>
      </c>
    </row>
    <row r="40" spans="1:12" ht="128.25" customHeight="1">
      <c r="A40" s="289">
        <v>40.090000000000003</v>
      </c>
      <c r="B40" s="282"/>
      <c r="C40" s="279" t="s">
        <v>1058</v>
      </c>
      <c r="D40" s="279" t="s">
        <v>1059</v>
      </c>
      <c r="E40" s="279" t="s">
        <v>1007</v>
      </c>
      <c r="F40" s="280" t="s">
        <v>1060</v>
      </c>
      <c r="G40" s="735">
        <v>20</v>
      </c>
      <c r="H40" s="735">
        <v>0</v>
      </c>
      <c r="I40" s="730">
        <v>20</v>
      </c>
      <c r="J40" s="731" t="s">
        <v>1001</v>
      </c>
      <c r="K40" s="734"/>
      <c r="L40" s="733">
        <f t="shared" si="4"/>
        <v>0</v>
      </c>
    </row>
    <row r="41" spans="1:12" ht="26.5" customHeight="1">
      <c r="A41" s="290">
        <v>41</v>
      </c>
      <c r="B41" s="941" t="s">
        <v>1357</v>
      </c>
      <c r="C41" s="938"/>
      <c r="D41" s="291"/>
      <c r="E41" s="291"/>
      <c r="F41" s="291"/>
      <c r="G41" s="735"/>
      <c r="H41" s="735"/>
      <c r="I41" s="730"/>
      <c r="J41" s="731"/>
      <c r="K41" s="736"/>
      <c r="L41" s="733"/>
    </row>
    <row r="42" spans="1:12" ht="80.25" customHeight="1">
      <c r="A42" s="289">
        <v>41.01</v>
      </c>
      <c r="B42" s="282"/>
      <c r="C42" s="279" t="s">
        <v>1012</v>
      </c>
      <c r="D42" s="279" t="s">
        <v>1080</v>
      </c>
      <c r="E42" s="279" t="s">
        <v>1073</v>
      </c>
      <c r="F42" s="280" t="s">
        <v>1081</v>
      </c>
      <c r="G42" s="735">
        <v>2</v>
      </c>
      <c r="H42" s="735">
        <v>0</v>
      </c>
      <c r="I42" s="730">
        <v>2</v>
      </c>
      <c r="J42" s="731" t="s">
        <v>1001</v>
      </c>
      <c r="K42" s="732"/>
      <c r="L42" s="733">
        <f t="shared" ref="L42:L43" si="5">K42*I42</f>
        <v>0</v>
      </c>
    </row>
    <row r="43" spans="1:12" ht="74.25" customHeight="1">
      <c r="A43" s="289">
        <v>41.02</v>
      </c>
      <c r="B43" s="282"/>
      <c r="C43" s="279" t="s">
        <v>1082</v>
      </c>
      <c r="D43" s="279" t="s">
        <v>1083</v>
      </c>
      <c r="E43" s="279" t="s">
        <v>999</v>
      </c>
      <c r="F43" s="280" t="s">
        <v>1084</v>
      </c>
      <c r="G43" s="735">
        <v>2</v>
      </c>
      <c r="H43" s="735">
        <v>0</v>
      </c>
      <c r="I43" s="730">
        <v>2</v>
      </c>
      <c r="J43" s="731" t="s">
        <v>1001</v>
      </c>
      <c r="K43" s="732"/>
      <c r="L43" s="733">
        <f t="shared" si="5"/>
        <v>0</v>
      </c>
    </row>
    <row r="44" spans="1:12" ht="20.149999999999999" customHeight="1">
      <c r="A44" s="290">
        <v>42</v>
      </c>
      <c r="B44" s="941" t="s">
        <v>1359</v>
      </c>
      <c r="C44" s="938"/>
      <c r="D44" s="297"/>
      <c r="E44" s="297"/>
      <c r="F44" s="297"/>
      <c r="G44" s="735"/>
      <c r="H44" s="735"/>
      <c r="I44" s="730"/>
      <c r="J44" s="731"/>
      <c r="K44" s="736"/>
      <c r="L44" s="733"/>
    </row>
    <row r="45" spans="1:12" ht="31">
      <c r="A45" s="277">
        <v>42.01</v>
      </c>
      <c r="B45" s="278"/>
      <c r="C45" s="279" t="s">
        <v>1061</v>
      </c>
      <c r="D45" s="279" t="s">
        <v>1085</v>
      </c>
      <c r="E45" s="279" t="s">
        <v>1040</v>
      </c>
      <c r="F45" s="280" t="s">
        <v>1086</v>
      </c>
      <c r="G45" s="730">
        <v>4</v>
      </c>
      <c r="H45" s="730">
        <v>5</v>
      </c>
      <c r="I45" s="730">
        <v>9</v>
      </c>
      <c r="J45" s="731" t="s">
        <v>1001</v>
      </c>
      <c r="K45" s="732"/>
      <c r="L45" s="733">
        <f t="shared" ref="L45:L51" si="6">K45*I45</f>
        <v>0</v>
      </c>
    </row>
    <row r="46" spans="1:12" ht="46.5">
      <c r="A46" s="277">
        <v>42.02</v>
      </c>
      <c r="B46" s="281"/>
      <c r="C46" s="279" t="s">
        <v>1087</v>
      </c>
      <c r="D46" s="279" t="s">
        <v>1088</v>
      </c>
      <c r="E46" s="279" t="s">
        <v>1040</v>
      </c>
      <c r="F46" s="280" t="s">
        <v>1089</v>
      </c>
      <c r="G46" s="730">
        <v>4</v>
      </c>
      <c r="H46" s="730">
        <v>5</v>
      </c>
      <c r="I46" s="730">
        <v>9</v>
      </c>
      <c r="J46" s="731" t="s">
        <v>1001</v>
      </c>
      <c r="K46" s="732"/>
      <c r="L46" s="733">
        <f t="shared" si="6"/>
        <v>0</v>
      </c>
    </row>
    <row r="47" spans="1:12" ht="31">
      <c r="A47" s="277">
        <v>42.03</v>
      </c>
      <c r="B47" s="278"/>
      <c r="C47" s="279" t="s">
        <v>1090</v>
      </c>
      <c r="D47" s="279" t="s">
        <v>1091</v>
      </c>
      <c r="E47" s="279" t="s">
        <v>1040</v>
      </c>
      <c r="F47" s="280" t="s">
        <v>1092</v>
      </c>
      <c r="G47" s="730">
        <v>4</v>
      </c>
      <c r="H47" s="730">
        <v>5</v>
      </c>
      <c r="I47" s="730">
        <v>9</v>
      </c>
      <c r="J47" s="731" t="s">
        <v>1001</v>
      </c>
      <c r="K47" s="732"/>
      <c r="L47" s="733">
        <f t="shared" si="6"/>
        <v>0</v>
      </c>
    </row>
    <row r="48" spans="1:12" ht="93">
      <c r="A48" s="277">
        <v>42.04</v>
      </c>
      <c r="B48" s="278"/>
      <c r="C48" s="279" t="s">
        <v>1005</v>
      </c>
      <c r="D48" s="279" t="s">
        <v>1093</v>
      </c>
      <c r="E48" s="279" t="s">
        <v>1007</v>
      </c>
      <c r="F48" s="280" t="s">
        <v>1094</v>
      </c>
      <c r="G48" s="730">
        <v>4</v>
      </c>
      <c r="H48" s="730">
        <v>5</v>
      </c>
      <c r="I48" s="730">
        <v>9</v>
      </c>
      <c r="J48" s="731" t="s">
        <v>1001</v>
      </c>
      <c r="K48" s="734"/>
      <c r="L48" s="733">
        <f t="shared" si="6"/>
        <v>0</v>
      </c>
    </row>
    <row r="49" spans="1:12" ht="93">
      <c r="A49" s="277">
        <v>42.05</v>
      </c>
      <c r="B49" s="278"/>
      <c r="C49" s="279" t="s">
        <v>1095</v>
      </c>
      <c r="D49" s="279" t="s">
        <v>1096</v>
      </c>
      <c r="E49" s="279" t="s">
        <v>1007</v>
      </c>
      <c r="F49" s="280" t="s">
        <v>1097</v>
      </c>
      <c r="G49" s="730">
        <v>12</v>
      </c>
      <c r="H49" s="730">
        <v>15</v>
      </c>
      <c r="I49" s="730">
        <v>27</v>
      </c>
      <c r="J49" s="731" t="s">
        <v>1001</v>
      </c>
      <c r="K49" s="734"/>
      <c r="L49" s="733">
        <f t="shared" si="6"/>
        <v>0</v>
      </c>
    </row>
    <row r="50" spans="1:12" ht="46.5">
      <c r="A50" s="277">
        <v>42.06</v>
      </c>
      <c r="B50" s="278"/>
      <c r="C50" s="279" t="s">
        <v>1098</v>
      </c>
      <c r="D50" s="279" t="s">
        <v>1099</v>
      </c>
      <c r="E50" s="279" t="s">
        <v>1007</v>
      </c>
      <c r="F50" s="280" t="s">
        <v>1100</v>
      </c>
      <c r="G50" s="730">
        <v>4</v>
      </c>
      <c r="H50" s="730">
        <v>5</v>
      </c>
      <c r="I50" s="730">
        <v>9</v>
      </c>
      <c r="J50" s="731" t="s">
        <v>1001</v>
      </c>
      <c r="K50" s="732"/>
      <c r="L50" s="733">
        <f t="shared" si="6"/>
        <v>0</v>
      </c>
    </row>
    <row r="51" spans="1:12" ht="31">
      <c r="A51" s="277">
        <v>42.07</v>
      </c>
      <c r="B51" s="278"/>
      <c r="C51" s="279" t="s">
        <v>1018</v>
      </c>
      <c r="D51" s="279" t="s">
        <v>1101</v>
      </c>
      <c r="E51" s="279" t="s">
        <v>999</v>
      </c>
      <c r="F51" s="280" t="s">
        <v>1102</v>
      </c>
      <c r="G51" s="730">
        <v>4</v>
      </c>
      <c r="H51" s="730">
        <v>10</v>
      </c>
      <c r="I51" s="730">
        <v>14</v>
      </c>
      <c r="J51" s="731" t="s">
        <v>1001</v>
      </c>
      <c r="K51" s="732"/>
      <c r="L51" s="733">
        <f t="shared" si="6"/>
        <v>0</v>
      </c>
    </row>
    <row r="52" spans="1:12" ht="25.5" customHeight="1">
      <c r="A52" s="298">
        <v>43</v>
      </c>
      <c r="B52" s="936" t="s">
        <v>1358</v>
      </c>
      <c r="C52" s="936"/>
      <c r="D52" s="299"/>
      <c r="E52" s="299"/>
      <c r="F52" s="296"/>
      <c r="G52" s="735"/>
      <c r="H52" s="735"/>
      <c r="I52" s="730"/>
      <c r="J52" s="731"/>
      <c r="K52" s="736"/>
      <c r="L52" s="733"/>
    </row>
    <row r="53" spans="1:12" ht="46.5">
      <c r="A53" s="277">
        <v>43.01</v>
      </c>
      <c r="B53" s="278"/>
      <c r="C53" s="300" t="s">
        <v>1038</v>
      </c>
      <c r="D53" s="300" t="s">
        <v>1103</v>
      </c>
      <c r="E53" s="300" t="s">
        <v>1040</v>
      </c>
      <c r="F53" s="280" t="s">
        <v>1041</v>
      </c>
      <c r="G53" s="730">
        <v>7</v>
      </c>
      <c r="H53" s="730">
        <v>22</v>
      </c>
      <c r="I53" s="730">
        <v>29</v>
      </c>
      <c r="J53" s="731" t="s">
        <v>1001</v>
      </c>
      <c r="K53" s="732"/>
      <c r="L53" s="733">
        <f t="shared" ref="L53:L93" si="7">K53*I53</f>
        <v>0</v>
      </c>
    </row>
    <row r="54" spans="1:12" ht="46.5">
      <c r="A54" s="277">
        <v>43.02</v>
      </c>
      <c r="B54" s="278"/>
      <c r="C54" s="300" t="s">
        <v>1104</v>
      </c>
      <c r="D54" s="300" t="s">
        <v>1105</v>
      </c>
      <c r="E54" s="300" t="s">
        <v>1040</v>
      </c>
      <c r="F54" s="280" t="s">
        <v>1106</v>
      </c>
      <c r="G54" s="730">
        <v>14</v>
      </c>
      <c r="H54" s="730">
        <v>44</v>
      </c>
      <c r="I54" s="730">
        <v>58</v>
      </c>
      <c r="J54" s="731" t="s">
        <v>1001</v>
      </c>
      <c r="K54" s="732"/>
      <c r="L54" s="733">
        <f t="shared" si="7"/>
        <v>0</v>
      </c>
    </row>
    <row r="55" spans="1:12" ht="124">
      <c r="A55" s="277">
        <v>43.03</v>
      </c>
      <c r="B55" s="282"/>
      <c r="C55" s="279" t="s">
        <v>1042</v>
      </c>
      <c r="D55" s="279" t="s">
        <v>1043</v>
      </c>
      <c r="E55" s="279" t="s">
        <v>1044</v>
      </c>
      <c r="F55" s="280" t="s">
        <v>1045</v>
      </c>
      <c r="G55" s="735">
        <v>7</v>
      </c>
      <c r="H55" s="735">
        <v>22</v>
      </c>
      <c r="I55" s="730">
        <v>29</v>
      </c>
      <c r="J55" s="731" t="s">
        <v>1001</v>
      </c>
      <c r="K55" s="734"/>
      <c r="L55" s="733">
        <f t="shared" si="7"/>
        <v>0</v>
      </c>
    </row>
    <row r="56" spans="1:12" ht="127.5" customHeight="1">
      <c r="A56" s="277">
        <v>43.04</v>
      </c>
      <c r="B56" s="282"/>
      <c r="C56" s="279" t="s">
        <v>1046</v>
      </c>
      <c r="D56" s="279" t="s">
        <v>1047</v>
      </c>
      <c r="E56" s="279" t="s">
        <v>1044</v>
      </c>
      <c r="F56" s="280" t="s">
        <v>1048</v>
      </c>
      <c r="G56" s="735">
        <v>14</v>
      </c>
      <c r="H56" s="735">
        <v>44</v>
      </c>
      <c r="I56" s="730">
        <v>58</v>
      </c>
      <c r="J56" s="731" t="s">
        <v>1001</v>
      </c>
      <c r="K56" s="734"/>
      <c r="L56" s="733">
        <f t="shared" si="7"/>
        <v>0</v>
      </c>
    </row>
    <row r="57" spans="1:12" ht="23.15" customHeight="1">
      <c r="A57" s="290">
        <v>44</v>
      </c>
      <c r="B57" s="941" t="s">
        <v>1107</v>
      </c>
      <c r="C57" s="938"/>
      <c r="D57" s="291"/>
      <c r="E57" s="291"/>
      <c r="F57" s="291"/>
      <c r="G57" s="735"/>
      <c r="H57" s="735"/>
      <c r="I57" s="730"/>
      <c r="J57" s="731"/>
      <c r="K57" s="736"/>
      <c r="L57" s="733"/>
    </row>
    <row r="58" spans="1:12" ht="46.5">
      <c r="A58" s="277">
        <v>44.01</v>
      </c>
      <c r="B58" s="278"/>
      <c r="C58" s="300" t="s">
        <v>1108</v>
      </c>
      <c r="D58" s="300" t="s">
        <v>1109</v>
      </c>
      <c r="E58" s="300" t="s">
        <v>1040</v>
      </c>
      <c r="F58" s="280" t="s">
        <v>1110</v>
      </c>
      <c r="G58" s="730">
        <v>2</v>
      </c>
      <c r="H58" s="730">
        <v>0</v>
      </c>
      <c r="I58" s="730">
        <v>2</v>
      </c>
      <c r="J58" s="731" t="s">
        <v>1001</v>
      </c>
      <c r="K58" s="732"/>
      <c r="L58" s="733">
        <f t="shared" si="7"/>
        <v>0</v>
      </c>
    </row>
    <row r="59" spans="1:12" ht="62">
      <c r="A59" s="277">
        <v>44.02</v>
      </c>
      <c r="B59" s="278"/>
      <c r="C59" s="300" t="s">
        <v>1108</v>
      </c>
      <c r="D59" s="300" t="s">
        <v>1111</v>
      </c>
      <c r="E59" s="300" t="s">
        <v>1040</v>
      </c>
      <c r="F59" s="280" t="s">
        <v>1112</v>
      </c>
      <c r="G59" s="730">
        <v>1</v>
      </c>
      <c r="H59" s="730">
        <v>0</v>
      </c>
      <c r="I59" s="730">
        <v>1</v>
      </c>
      <c r="J59" s="731" t="s">
        <v>1001</v>
      </c>
      <c r="K59" s="732"/>
      <c r="L59" s="733">
        <f t="shared" si="7"/>
        <v>0</v>
      </c>
    </row>
    <row r="60" spans="1:12" ht="46.5">
      <c r="A60" s="277">
        <v>44.03</v>
      </c>
      <c r="B60" s="301"/>
      <c r="C60" s="302" t="s">
        <v>1108</v>
      </c>
      <c r="D60" s="302" t="s">
        <v>1113</v>
      </c>
      <c r="E60" s="302" t="s">
        <v>1040</v>
      </c>
      <c r="F60" s="280" t="s">
        <v>1114</v>
      </c>
      <c r="G60" s="730">
        <v>4</v>
      </c>
      <c r="H60" s="730">
        <v>1</v>
      </c>
      <c r="I60" s="730">
        <v>5</v>
      </c>
      <c r="J60" s="731" t="s">
        <v>1001</v>
      </c>
      <c r="K60" s="732"/>
      <c r="L60" s="733">
        <f t="shared" si="7"/>
        <v>0</v>
      </c>
    </row>
    <row r="61" spans="1:12" ht="62">
      <c r="A61" s="277">
        <v>44.04</v>
      </c>
      <c r="B61" s="278"/>
      <c r="C61" s="300" t="s">
        <v>1108</v>
      </c>
      <c r="D61" s="300" t="s">
        <v>1115</v>
      </c>
      <c r="E61" s="300" t="s">
        <v>1040</v>
      </c>
      <c r="F61" s="280" t="s">
        <v>1112</v>
      </c>
      <c r="G61" s="730">
        <v>0</v>
      </c>
      <c r="H61" s="730">
        <v>5</v>
      </c>
      <c r="I61" s="730">
        <v>5</v>
      </c>
      <c r="J61" s="731" t="s">
        <v>1001</v>
      </c>
      <c r="K61" s="732"/>
      <c r="L61" s="733">
        <f t="shared" si="7"/>
        <v>0</v>
      </c>
    </row>
    <row r="62" spans="1:12" ht="93">
      <c r="A62" s="277">
        <v>44.05</v>
      </c>
      <c r="B62" s="282"/>
      <c r="C62" s="279" t="s">
        <v>1046</v>
      </c>
      <c r="D62" s="279" t="s">
        <v>1047</v>
      </c>
      <c r="E62" s="279" t="s">
        <v>1044</v>
      </c>
      <c r="F62" s="280" t="s">
        <v>1048</v>
      </c>
      <c r="G62" s="735">
        <v>48</v>
      </c>
      <c r="H62" s="735">
        <v>51</v>
      </c>
      <c r="I62" s="730">
        <v>99</v>
      </c>
      <c r="J62" s="731" t="s">
        <v>1001</v>
      </c>
      <c r="K62" s="734"/>
      <c r="L62" s="733">
        <f t="shared" si="7"/>
        <v>0</v>
      </c>
    </row>
    <row r="63" spans="1:12" ht="46.5">
      <c r="A63" s="277">
        <v>44.06</v>
      </c>
      <c r="B63" s="282"/>
      <c r="C63" s="279" t="s">
        <v>1087</v>
      </c>
      <c r="D63" s="279" t="s">
        <v>1116</v>
      </c>
      <c r="E63" s="279" t="s">
        <v>1040</v>
      </c>
      <c r="F63" s="280" t="s">
        <v>1089</v>
      </c>
      <c r="G63" s="735">
        <v>7</v>
      </c>
      <c r="H63" s="735">
        <v>6</v>
      </c>
      <c r="I63" s="730">
        <v>13</v>
      </c>
      <c r="J63" s="731" t="s">
        <v>1001</v>
      </c>
      <c r="K63" s="732"/>
      <c r="L63" s="733">
        <f t="shared" si="7"/>
        <v>0</v>
      </c>
    </row>
    <row r="64" spans="1:12" ht="24.65" customHeight="1">
      <c r="A64" s="292">
        <v>45</v>
      </c>
      <c r="B64" s="928" t="s">
        <v>1117</v>
      </c>
      <c r="C64" s="929"/>
      <c r="D64" s="293"/>
      <c r="E64" s="293"/>
      <c r="F64" s="293"/>
      <c r="G64" s="735"/>
      <c r="H64" s="735"/>
      <c r="I64" s="730"/>
      <c r="J64" s="731"/>
      <c r="K64" s="736"/>
      <c r="L64" s="733"/>
    </row>
    <row r="65" spans="1:12" ht="108.5">
      <c r="A65" s="277">
        <v>45.01</v>
      </c>
      <c r="B65" s="303"/>
      <c r="C65" s="279" t="s">
        <v>1050</v>
      </c>
      <c r="D65" s="279" t="s">
        <v>1051</v>
      </c>
      <c r="E65" s="279" t="s">
        <v>1040</v>
      </c>
      <c r="F65" s="280" t="s">
        <v>1687</v>
      </c>
      <c r="G65" s="735">
        <v>52</v>
      </c>
      <c r="H65" s="735">
        <v>82</v>
      </c>
      <c r="I65" s="730">
        <v>134</v>
      </c>
      <c r="J65" s="731" t="s">
        <v>1001</v>
      </c>
      <c r="K65" s="734"/>
      <c r="L65" s="733">
        <f t="shared" si="7"/>
        <v>0</v>
      </c>
    </row>
    <row r="66" spans="1:12" ht="124">
      <c r="A66" s="277">
        <v>45.02</v>
      </c>
      <c r="B66" s="303"/>
      <c r="C66" s="279" t="s">
        <v>1050</v>
      </c>
      <c r="D66" s="279" t="s">
        <v>1118</v>
      </c>
      <c r="E66" s="279" t="s">
        <v>1040</v>
      </c>
      <c r="F66" s="280" t="s">
        <v>1688</v>
      </c>
      <c r="G66" s="735">
        <v>88</v>
      </c>
      <c r="H66" s="735">
        <v>79</v>
      </c>
      <c r="I66" s="730">
        <v>167</v>
      </c>
      <c r="J66" s="731" t="s">
        <v>1001</v>
      </c>
      <c r="K66" s="734"/>
      <c r="L66" s="733">
        <f t="shared" si="7"/>
        <v>0</v>
      </c>
    </row>
    <row r="67" spans="1:12" ht="170.25" customHeight="1">
      <c r="A67" s="277">
        <v>45.03</v>
      </c>
      <c r="B67" s="282"/>
      <c r="C67" s="279" t="s">
        <v>1046</v>
      </c>
      <c r="D67" s="279" t="s">
        <v>1047</v>
      </c>
      <c r="E67" s="279" t="s">
        <v>1044</v>
      </c>
      <c r="F67" s="280" t="s">
        <v>1048</v>
      </c>
      <c r="G67" s="735">
        <v>140</v>
      </c>
      <c r="H67" s="735">
        <v>161</v>
      </c>
      <c r="I67" s="730">
        <v>301</v>
      </c>
      <c r="J67" s="731" t="s">
        <v>1001</v>
      </c>
      <c r="K67" s="734"/>
      <c r="L67" s="733">
        <f t="shared" si="7"/>
        <v>0</v>
      </c>
    </row>
    <row r="68" spans="1:12" ht="22" customHeight="1">
      <c r="A68" s="290">
        <v>46</v>
      </c>
      <c r="B68" s="941" t="s">
        <v>1119</v>
      </c>
      <c r="C68" s="938"/>
      <c r="D68" s="291"/>
      <c r="E68" s="291"/>
      <c r="F68" s="291"/>
      <c r="G68" s="735"/>
      <c r="H68" s="735"/>
      <c r="I68" s="730"/>
      <c r="J68" s="731"/>
      <c r="K68" s="736"/>
      <c r="L68" s="733"/>
    </row>
    <row r="69" spans="1:12" ht="108.5">
      <c r="A69" s="277">
        <v>46.01</v>
      </c>
      <c r="B69" s="303"/>
      <c r="C69" s="279" t="s">
        <v>1050</v>
      </c>
      <c r="D69" s="279" t="s">
        <v>1051</v>
      </c>
      <c r="E69" s="279" t="s">
        <v>1040</v>
      </c>
      <c r="F69" s="280" t="s">
        <v>1687</v>
      </c>
      <c r="G69" s="735">
        <v>6</v>
      </c>
      <c r="H69" s="735">
        <v>3</v>
      </c>
      <c r="I69" s="730">
        <v>9</v>
      </c>
      <c r="J69" s="731" t="s">
        <v>1001</v>
      </c>
      <c r="K69" s="732"/>
      <c r="L69" s="733">
        <f t="shared" si="7"/>
        <v>0</v>
      </c>
    </row>
    <row r="70" spans="1:12" ht="150" customHeight="1">
      <c r="A70" s="277">
        <v>46.02</v>
      </c>
      <c r="B70" s="282"/>
      <c r="C70" s="279" t="s">
        <v>1046</v>
      </c>
      <c r="D70" s="279" t="s">
        <v>1047</v>
      </c>
      <c r="E70" s="279" t="s">
        <v>1044</v>
      </c>
      <c r="F70" s="280" t="s">
        <v>1048</v>
      </c>
      <c r="G70" s="735">
        <v>6</v>
      </c>
      <c r="H70" s="735">
        <v>3</v>
      </c>
      <c r="I70" s="735">
        <v>9</v>
      </c>
      <c r="J70" s="731" t="s">
        <v>1001</v>
      </c>
      <c r="K70" s="734"/>
      <c r="L70" s="733">
        <f t="shared" si="7"/>
        <v>0</v>
      </c>
    </row>
    <row r="71" spans="1:12" ht="46.5">
      <c r="A71" s="277">
        <v>46.03</v>
      </c>
      <c r="B71" s="282"/>
      <c r="C71" s="279" t="s">
        <v>1120</v>
      </c>
      <c r="D71" s="279" t="s">
        <v>1121</v>
      </c>
      <c r="E71" s="279" t="s">
        <v>1040</v>
      </c>
      <c r="F71" s="280" t="s">
        <v>1122</v>
      </c>
      <c r="G71" s="735">
        <v>8</v>
      </c>
      <c r="H71" s="735">
        <v>4</v>
      </c>
      <c r="I71" s="735">
        <v>12</v>
      </c>
      <c r="J71" s="731" t="s">
        <v>1001</v>
      </c>
      <c r="K71" s="732"/>
      <c r="L71" s="733">
        <f t="shared" si="7"/>
        <v>0</v>
      </c>
    </row>
    <row r="72" spans="1:12" ht="26.5" customHeight="1">
      <c r="A72" s="290">
        <v>47</v>
      </c>
      <c r="B72" s="941" t="s">
        <v>1360</v>
      </c>
      <c r="C72" s="938"/>
      <c r="D72" s="291"/>
      <c r="E72" s="291"/>
      <c r="F72" s="291"/>
      <c r="G72" s="735"/>
      <c r="H72" s="735"/>
      <c r="I72" s="730"/>
      <c r="J72" s="731"/>
      <c r="K72" s="736"/>
      <c r="L72" s="733"/>
    </row>
    <row r="73" spans="1:12" ht="108.5">
      <c r="A73" s="277">
        <v>47.01</v>
      </c>
      <c r="B73" s="303"/>
      <c r="C73" s="279" t="s">
        <v>1050</v>
      </c>
      <c r="D73" s="279" t="s">
        <v>1123</v>
      </c>
      <c r="E73" s="279" t="s">
        <v>1040</v>
      </c>
      <c r="F73" s="280" t="s">
        <v>1687</v>
      </c>
      <c r="G73" s="735">
        <v>0</v>
      </c>
      <c r="H73" s="735">
        <v>3</v>
      </c>
      <c r="I73" s="730">
        <v>3</v>
      </c>
      <c r="J73" s="731" t="s">
        <v>1001</v>
      </c>
      <c r="K73" s="732"/>
      <c r="L73" s="733">
        <f t="shared" si="7"/>
        <v>0</v>
      </c>
    </row>
    <row r="74" spans="1:12" ht="93">
      <c r="A74" s="277">
        <v>47.02</v>
      </c>
      <c r="B74" s="282"/>
      <c r="C74" s="279" t="s">
        <v>1046</v>
      </c>
      <c r="D74" s="279" t="s">
        <v>1047</v>
      </c>
      <c r="E74" s="279" t="s">
        <v>1044</v>
      </c>
      <c r="F74" s="280" t="s">
        <v>1048</v>
      </c>
      <c r="G74" s="735">
        <v>0</v>
      </c>
      <c r="H74" s="735">
        <v>3</v>
      </c>
      <c r="I74" s="735">
        <v>3</v>
      </c>
      <c r="J74" s="731" t="s">
        <v>1001</v>
      </c>
      <c r="K74" s="734"/>
      <c r="L74" s="733">
        <f t="shared" si="7"/>
        <v>0</v>
      </c>
    </row>
    <row r="75" spans="1:12" ht="54" customHeight="1">
      <c r="A75" s="277">
        <v>47.03</v>
      </c>
      <c r="B75" s="282"/>
      <c r="C75" s="279" t="s">
        <v>1120</v>
      </c>
      <c r="D75" s="279" t="s">
        <v>1121</v>
      </c>
      <c r="E75" s="279" t="s">
        <v>1040</v>
      </c>
      <c r="F75" s="280" t="s">
        <v>1122</v>
      </c>
      <c r="G75" s="735">
        <v>0</v>
      </c>
      <c r="H75" s="735">
        <v>7</v>
      </c>
      <c r="I75" s="735">
        <v>7</v>
      </c>
      <c r="J75" s="731" t="s">
        <v>1001</v>
      </c>
      <c r="K75" s="732"/>
      <c r="L75" s="733">
        <f t="shared" si="7"/>
        <v>0</v>
      </c>
    </row>
    <row r="76" spans="1:12" ht="26.5" customHeight="1">
      <c r="A76" s="292">
        <v>48</v>
      </c>
      <c r="B76" s="928" t="s">
        <v>1124</v>
      </c>
      <c r="C76" s="929"/>
      <c r="D76" s="293"/>
      <c r="E76" s="293"/>
      <c r="F76" s="293"/>
      <c r="G76" s="735"/>
      <c r="H76" s="735"/>
      <c r="I76" s="730"/>
      <c r="J76" s="731"/>
      <c r="K76" s="736"/>
      <c r="L76" s="733"/>
    </row>
    <row r="77" spans="1:12" ht="104.25" customHeight="1">
      <c r="A77" s="277">
        <v>48.01</v>
      </c>
      <c r="B77" s="282"/>
      <c r="C77" s="279" t="s">
        <v>1015</v>
      </c>
      <c r="D77" s="279" t="s">
        <v>1125</v>
      </c>
      <c r="E77" s="279" t="s">
        <v>1007</v>
      </c>
      <c r="F77" s="280" t="s">
        <v>1126</v>
      </c>
      <c r="G77" s="735">
        <v>3</v>
      </c>
      <c r="H77" s="735">
        <v>14</v>
      </c>
      <c r="I77" s="730">
        <v>17</v>
      </c>
      <c r="J77" s="731" t="s">
        <v>1001</v>
      </c>
      <c r="K77" s="732"/>
      <c r="L77" s="733">
        <f t="shared" si="7"/>
        <v>0</v>
      </c>
    </row>
    <row r="78" spans="1:12" ht="78" customHeight="1">
      <c r="A78" s="277">
        <v>48.02</v>
      </c>
      <c r="B78" s="282"/>
      <c r="C78" s="279" t="s">
        <v>1018</v>
      </c>
      <c r="D78" s="279" t="s">
        <v>1127</v>
      </c>
      <c r="E78" s="279" t="s">
        <v>1020</v>
      </c>
      <c r="F78" s="280" t="s">
        <v>1128</v>
      </c>
      <c r="G78" s="735">
        <v>1</v>
      </c>
      <c r="H78" s="735">
        <v>5</v>
      </c>
      <c r="I78" s="730">
        <v>6</v>
      </c>
      <c r="J78" s="731" t="s">
        <v>1001</v>
      </c>
      <c r="K78" s="732"/>
      <c r="L78" s="733">
        <f t="shared" si="7"/>
        <v>0</v>
      </c>
    </row>
    <row r="79" spans="1:12" ht="75" customHeight="1">
      <c r="A79" s="277">
        <v>48.03</v>
      </c>
      <c r="B79" s="282"/>
      <c r="C79" s="279" t="s">
        <v>1082</v>
      </c>
      <c r="D79" s="279" t="s">
        <v>1129</v>
      </c>
      <c r="E79" s="279" t="s">
        <v>1040</v>
      </c>
      <c r="F79" s="280" t="s">
        <v>1130</v>
      </c>
      <c r="G79" s="735">
        <v>6</v>
      </c>
      <c r="H79" s="735">
        <v>0</v>
      </c>
      <c r="I79" s="730">
        <v>6</v>
      </c>
      <c r="J79" s="730" t="s">
        <v>1001</v>
      </c>
      <c r="K79" s="732"/>
      <c r="L79" s="733">
        <f t="shared" si="7"/>
        <v>0</v>
      </c>
    </row>
    <row r="80" spans="1:12" ht="74.25" customHeight="1">
      <c r="A80" s="277">
        <v>48.04</v>
      </c>
      <c r="B80" s="282"/>
      <c r="C80" s="279" t="s">
        <v>1131</v>
      </c>
      <c r="D80" s="279" t="s">
        <v>1132</v>
      </c>
      <c r="E80" s="279" t="s">
        <v>1133</v>
      </c>
      <c r="F80" s="280" t="s">
        <v>1134</v>
      </c>
      <c r="G80" s="735">
        <v>24</v>
      </c>
      <c r="H80" s="735">
        <v>48</v>
      </c>
      <c r="I80" s="730">
        <v>72</v>
      </c>
      <c r="J80" s="730" t="s">
        <v>1001</v>
      </c>
      <c r="K80" s="734"/>
      <c r="L80" s="733">
        <f t="shared" si="7"/>
        <v>0</v>
      </c>
    </row>
    <row r="81" spans="1:12" ht="48" customHeight="1">
      <c r="A81" s="277">
        <v>48.05</v>
      </c>
      <c r="B81" s="282"/>
      <c r="C81" s="279" t="s">
        <v>1135</v>
      </c>
      <c r="D81" s="279" t="s">
        <v>1136</v>
      </c>
      <c r="E81" s="279" t="s">
        <v>1040</v>
      </c>
      <c r="F81" s="280" t="s">
        <v>1137</v>
      </c>
      <c r="G81" s="735">
        <v>0</v>
      </c>
      <c r="H81" s="735">
        <v>8</v>
      </c>
      <c r="I81" s="730">
        <v>8</v>
      </c>
      <c r="J81" s="730" t="s">
        <v>1001</v>
      </c>
      <c r="K81" s="732"/>
      <c r="L81" s="733">
        <f t="shared" si="7"/>
        <v>0</v>
      </c>
    </row>
    <row r="82" spans="1:12" ht="82.5" customHeight="1">
      <c r="A82" s="277">
        <v>48.06</v>
      </c>
      <c r="B82" s="282"/>
      <c r="C82" s="279" t="s">
        <v>1131</v>
      </c>
      <c r="D82" s="279" t="s">
        <v>1138</v>
      </c>
      <c r="E82" s="279" t="s">
        <v>1139</v>
      </c>
      <c r="F82" s="280" t="s">
        <v>1140</v>
      </c>
      <c r="G82" s="735">
        <v>0</v>
      </c>
      <c r="H82" s="735">
        <v>48</v>
      </c>
      <c r="I82" s="730">
        <v>48</v>
      </c>
      <c r="J82" s="730" t="s">
        <v>1001</v>
      </c>
      <c r="K82" s="734"/>
      <c r="L82" s="733">
        <f t="shared" si="7"/>
        <v>0</v>
      </c>
    </row>
    <row r="83" spans="1:12" ht="24.65" customHeight="1">
      <c r="A83" s="292">
        <v>49</v>
      </c>
      <c r="B83" s="928" t="s">
        <v>1141</v>
      </c>
      <c r="C83" s="929"/>
      <c r="D83" s="293"/>
      <c r="E83" s="293"/>
      <c r="F83" s="293"/>
      <c r="G83" s="735"/>
      <c r="H83" s="735"/>
      <c r="I83" s="730"/>
      <c r="J83" s="730"/>
      <c r="K83" s="736"/>
      <c r="L83" s="733"/>
    </row>
    <row r="84" spans="1:12" ht="228.65" customHeight="1">
      <c r="A84" s="277">
        <v>49.01</v>
      </c>
      <c r="B84" s="303"/>
      <c r="C84" s="288" t="s">
        <v>1317</v>
      </c>
      <c r="D84" s="304"/>
      <c r="E84" s="304"/>
      <c r="F84" s="305" t="s">
        <v>1209</v>
      </c>
      <c r="G84" s="735">
        <v>0</v>
      </c>
      <c r="H84" s="735">
        <v>8</v>
      </c>
      <c r="I84" s="730">
        <f>G84+H84</f>
        <v>8</v>
      </c>
      <c r="J84" s="730" t="s">
        <v>1001</v>
      </c>
      <c r="K84" s="732"/>
      <c r="L84" s="733">
        <f t="shared" si="7"/>
        <v>0</v>
      </c>
    </row>
    <row r="85" spans="1:12" ht="264.64999999999998" customHeight="1">
      <c r="A85" s="289">
        <v>49.02</v>
      </c>
      <c r="B85" s="303"/>
      <c r="C85" s="288" t="s">
        <v>1210</v>
      </c>
      <c r="D85" s="304"/>
      <c r="E85" s="304"/>
      <c r="F85" s="305" t="s">
        <v>1208</v>
      </c>
      <c r="G85" s="735">
        <v>0</v>
      </c>
      <c r="H85" s="735">
        <v>56</v>
      </c>
      <c r="I85" s="730">
        <f>G85+H85</f>
        <v>56</v>
      </c>
      <c r="J85" s="730" t="s">
        <v>1001</v>
      </c>
      <c r="K85" s="732"/>
      <c r="L85" s="733">
        <f t="shared" si="7"/>
        <v>0</v>
      </c>
    </row>
    <row r="86" spans="1:12" ht="222" customHeight="1">
      <c r="A86" s="277">
        <v>49.03</v>
      </c>
      <c r="B86" s="282"/>
      <c r="C86" s="279" t="s">
        <v>1211</v>
      </c>
      <c r="D86" s="279"/>
      <c r="E86" s="279"/>
      <c r="F86" s="280" t="s">
        <v>1207</v>
      </c>
      <c r="G86" s="735">
        <v>0</v>
      </c>
      <c r="H86" s="735">
        <v>8</v>
      </c>
      <c r="I86" s="730">
        <f>G86+H86</f>
        <v>8</v>
      </c>
      <c r="J86" s="730" t="s">
        <v>1001</v>
      </c>
      <c r="K86" s="732"/>
      <c r="L86" s="733">
        <f t="shared" si="7"/>
        <v>0</v>
      </c>
    </row>
    <row r="87" spans="1:12" ht="25.5" customHeight="1">
      <c r="A87" s="292">
        <v>50</v>
      </c>
      <c r="B87" s="928" t="s">
        <v>1361</v>
      </c>
      <c r="C87" s="929"/>
      <c r="D87" s="293"/>
      <c r="E87" s="293"/>
      <c r="F87" s="293"/>
      <c r="G87" s="735"/>
      <c r="H87" s="735"/>
      <c r="I87" s="730"/>
      <c r="J87" s="730"/>
      <c r="K87" s="736"/>
      <c r="L87" s="733"/>
    </row>
    <row r="88" spans="1:12" ht="46.5">
      <c r="A88" s="277">
        <v>50.01</v>
      </c>
      <c r="B88" s="282"/>
      <c r="C88" s="279" t="s">
        <v>1012</v>
      </c>
      <c r="D88" s="279" t="s">
        <v>1142</v>
      </c>
      <c r="E88" s="279" t="s">
        <v>1007</v>
      </c>
      <c r="F88" s="280" t="s">
        <v>1014</v>
      </c>
      <c r="G88" s="735">
        <v>4</v>
      </c>
      <c r="H88" s="735">
        <v>0</v>
      </c>
      <c r="I88" s="730">
        <v>4</v>
      </c>
      <c r="J88" s="730" t="s">
        <v>1001</v>
      </c>
      <c r="K88" s="732"/>
      <c r="L88" s="733">
        <f t="shared" si="7"/>
        <v>0</v>
      </c>
    </row>
    <row r="89" spans="1:12" ht="46.5">
      <c r="A89" s="277">
        <v>50.02</v>
      </c>
      <c r="B89" s="282"/>
      <c r="C89" s="279" t="s">
        <v>1143</v>
      </c>
      <c r="D89" s="279" t="s">
        <v>1144</v>
      </c>
      <c r="E89" s="279" t="s">
        <v>1007</v>
      </c>
      <c r="F89" s="280" t="s">
        <v>1145</v>
      </c>
      <c r="G89" s="735">
        <v>0</v>
      </c>
      <c r="H89" s="735">
        <v>4</v>
      </c>
      <c r="I89" s="730">
        <v>4</v>
      </c>
      <c r="J89" s="730" t="s">
        <v>1001</v>
      </c>
      <c r="K89" s="732"/>
      <c r="L89" s="733">
        <f t="shared" si="7"/>
        <v>0</v>
      </c>
    </row>
    <row r="90" spans="1:12" ht="46.5">
      <c r="A90" s="277">
        <v>50.03</v>
      </c>
      <c r="B90" s="282"/>
      <c r="C90" s="279" t="s">
        <v>1071</v>
      </c>
      <c r="D90" s="279" t="s">
        <v>1146</v>
      </c>
      <c r="E90" s="279" t="s">
        <v>1007</v>
      </c>
      <c r="F90" s="280" t="s">
        <v>1147</v>
      </c>
      <c r="G90" s="735">
        <v>0</v>
      </c>
      <c r="H90" s="735">
        <v>4</v>
      </c>
      <c r="I90" s="730">
        <v>4</v>
      </c>
      <c r="J90" s="730" t="s">
        <v>1001</v>
      </c>
      <c r="K90" s="732"/>
      <c r="L90" s="733">
        <f t="shared" si="7"/>
        <v>0</v>
      </c>
    </row>
    <row r="91" spans="1:12" ht="31">
      <c r="A91" s="277">
        <v>50.04</v>
      </c>
      <c r="B91" s="282"/>
      <c r="C91" s="279" t="s">
        <v>1082</v>
      </c>
      <c r="D91" s="279" t="s">
        <v>1148</v>
      </c>
      <c r="E91" s="279" t="s">
        <v>999</v>
      </c>
      <c r="F91" s="280" t="s">
        <v>1149</v>
      </c>
      <c r="G91" s="735">
        <v>2</v>
      </c>
      <c r="H91" s="735">
        <v>2</v>
      </c>
      <c r="I91" s="730">
        <v>4</v>
      </c>
      <c r="J91" s="730" t="s">
        <v>1001</v>
      </c>
      <c r="K91" s="732"/>
      <c r="L91" s="733">
        <f t="shared" si="7"/>
        <v>0</v>
      </c>
    </row>
    <row r="92" spans="1:12" ht="88.5" customHeight="1">
      <c r="A92" s="277">
        <v>50.05</v>
      </c>
      <c r="B92" s="282"/>
      <c r="C92" s="279" t="s">
        <v>1018</v>
      </c>
      <c r="D92" s="279" t="s">
        <v>1083</v>
      </c>
      <c r="E92" s="279" t="s">
        <v>1040</v>
      </c>
      <c r="F92" s="280" t="s">
        <v>1150</v>
      </c>
      <c r="G92" s="735">
        <v>0</v>
      </c>
      <c r="H92" s="735">
        <v>4</v>
      </c>
      <c r="I92" s="730">
        <v>4</v>
      </c>
      <c r="J92" s="730" t="s">
        <v>1001</v>
      </c>
      <c r="K92" s="732"/>
      <c r="L92" s="733">
        <f t="shared" si="7"/>
        <v>0</v>
      </c>
    </row>
    <row r="93" spans="1:12" ht="99.65" customHeight="1">
      <c r="A93" s="277">
        <v>50.06</v>
      </c>
      <c r="B93" s="282"/>
      <c r="C93" s="279" t="s">
        <v>1046</v>
      </c>
      <c r="D93" s="279" t="s">
        <v>1047</v>
      </c>
      <c r="E93" s="279" t="s">
        <v>1044</v>
      </c>
      <c r="F93" s="280" t="s">
        <v>1048</v>
      </c>
      <c r="G93" s="735">
        <v>2</v>
      </c>
      <c r="H93" s="735">
        <v>1</v>
      </c>
      <c r="I93" s="735">
        <v>3</v>
      </c>
      <c r="J93" s="730" t="s">
        <v>1001</v>
      </c>
      <c r="K93" s="734"/>
      <c r="L93" s="733">
        <f t="shared" si="7"/>
        <v>0</v>
      </c>
    </row>
    <row r="94" spans="1:12" ht="20.149999999999999" customHeight="1">
      <c r="A94" s="292">
        <v>51</v>
      </c>
      <c r="B94" s="928" t="s">
        <v>1362</v>
      </c>
      <c r="C94" s="929"/>
      <c r="D94" s="293"/>
      <c r="E94" s="293"/>
      <c r="F94" s="293"/>
      <c r="G94" s="735"/>
      <c r="H94" s="735"/>
      <c r="I94" s="730"/>
      <c r="J94" s="730"/>
      <c r="K94" s="736"/>
      <c r="L94" s="733"/>
    </row>
    <row r="95" spans="1:12" ht="279">
      <c r="A95" s="277"/>
      <c r="B95" s="303"/>
      <c r="C95" s="279" t="s">
        <v>1151</v>
      </c>
      <c r="D95" s="304"/>
      <c r="E95" s="304"/>
      <c r="F95" s="280" t="s">
        <v>1203</v>
      </c>
      <c r="G95" s="735"/>
      <c r="H95" s="735"/>
      <c r="I95" s="730"/>
      <c r="J95" s="730"/>
      <c r="K95" s="736"/>
      <c r="L95" s="733"/>
    </row>
    <row r="96" spans="1:12">
      <c r="A96" s="277">
        <v>51.01</v>
      </c>
      <c r="B96" s="303"/>
      <c r="C96" s="304"/>
      <c r="D96" s="304"/>
      <c r="E96" s="304"/>
      <c r="F96" s="306" t="s">
        <v>1152</v>
      </c>
      <c r="G96" s="735">
        <v>1</v>
      </c>
      <c r="H96" s="735">
        <v>1</v>
      </c>
      <c r="I96" s="735">
        <v>2</v>
      </c>
      <c r="J96" s="730" t="s">
        <v>1001</v>
      </c>
      <c r="K96" s="732"/>
      <c r="L96" s="733">
        <f t="shared" ref="L96:L98" si="8">K96*I96</f>
        <v>0</v>
      </c>
    </row>
    <row r="97" spans="1:12">
      <c r="A97" s="277">
        <v>51.02</v>
      </c>
      <c r="B97" s="303"/>
      <c r="C97" s="304"/>
      <c r="D97" s="304"/>
      <c r="E97" s="304"/>
      <c r="F97" s="306" t="s">
        <v>1153</v>
      </c>
      <c r="G97" s="735">
        <v>1</v>
      </c>
      <c r="H97" s="735">
        <v>1</v>
      </c>
      <c r="I97" s="735">
        <v>2</v>
      </c>
      <c r="J97" s="730" t="s">
        <v>1001</v>
      </c>
      <c r="K97" s="732"/>
      <c r="L97" s="733">
        <f t="shared" si="8"/>
        <v>0</v>
      </c>
    </row>
    <row r="98" spans="1:12">
      <c r="A98" s="277">
        <v>51.03</v>
      </c>
      <c r="B98" s="303"/>
      <c r="C98" s="304"/>
      <c r="D98" s="304"/>
      <c r="E98" s="304"/>
      <c r="F98" s="306" t="s">
        <v>1154</v>
      </c>
      <c r="G98" s="735">
        <v>7</v>
      </c>
      <c r="H98" s="735">
        <v>7</v>
      </c>
      <c r="I98" s="735">
        <v>14</v>
      </c>
      <c r="J98" s="730" t="s">
        <v>1001</v>
      </c>
      <c r="K98" s="732"/>
      <c r="L98" s="733">
        <f t="shared" si="8"/>
        <v>0</v>
      </c>
    </row>
    <row r="99" spans="1:12" ht="33" customHeight="1">
      <c r="A99" s="292">
        <v>52</v>
      </c>
      <c r="B99" s="928" t="s">
        <v>1155</v>
      </c>
      <c r="C99" s="929"/>
      <c r="D99" s="293"/>
      <c r="E99" s="293"/>
      <c r="F99" s="293"/>
      <c r="G99" s="735"/>
      <c r="H99" s="735"/>
      <c r="I99" s="730"/>
      <c r="J99" s="730"/>
      <c r="K99" s="736"/>
      <c r="L99" s="733"/>
    </row>
    <row r="100" spans="1:12" ht="46.5">
      <c r="A100" s="277">
        <v>52.01</v>
      </c>
      <c r="B100" s="303"/>
      <c r="C100" s="279" t="s">
        <v>1038</v>
      </c>
      <c r="D100" s="279" t="s">
        <v>1039</v>
      </c>
      <c r="E100" s="279" t="s">
        <v>1040</v>
      </c>
      <c r="F100" s="280" t="s">
        <v>1041</v>
      </c>
      <c r="G100" s="735">
        <v>0</v>
      </c>
      <c r="H100" s="735">
        <v>1</v>
      </c>
      <c r="I100" s="730">
        <v>1</v>
      </c>
      <c r="J100" s="730" t="s">
        <v>1001</v>
      </c>
      <c r="K100" s="732"/>
      <c r="L100" s="733">
        <f t="shared" ref="L100:L103" si="9">K100*I100</f>
        <v>0</v>
      </c>
    </row>
    <row r="101" spans="1:12" ht="124">
      <c r="A101" s="277">
        <v>52.02</v>
      </c>
      <c r="B101" s="282"/>
      <c r="C101" s="279" t="s">
        <v>1042</v>
      </c>
      <c r="D101" s="279" t="s">
        <v>1043</v>
      </c>
      <c r="E101" s="279" t="s">
        <v>1044</v>
      </c>
      <c r="F101" s="280" t="s">
        <v>1045</v>
      </c>
      <c r="G101" s="735">
        <v>0</v>
      </c>
      <c r="H101" s="735">
        <v>1</v>
      </c>
      <c r="I101" s="730">
        <v>1</v>
      </c>
      <c r="J101" s="730" t="s">
        <v>1001</v>
      </c>
      <c r="K101" s="734"/>
      <c r="L101" s="733">
        <f t="shared" si="9"/>
        <v>0</v>
      </c>
    </row>
    <row r="102" spans="1:12" ht="145.5" customHeight="1">
      <c r="A102" s="277">
        <v>52.03</v>
      </c>
      <c r="B102" s="282"/>
      <c r="C102" s="279" t="s">
        <v>1046</v>
      </c>
      <c r="D102" s="279" t="s">
        <v>1047</v>
      </c>
      <c r="E102" s="279" t="s">
        <v>1044</v>
      </c>
      <c r="F102" s="280" t="s">
        <v>1048</v>
      </c>
      <c r="G102" s="735">
        <v>0</v>
      </c>
      <c r="H102" s="735">
        <v>2</v>
      </c>
      <c r="I102" s="730">
        <v>2</v>
      </c>
      <c r="J102" s="730" t="s">
        <v>1001</v>
      </c>
      <c r="K102" s="734"/>
      <c r="L102" s="733">
        <f t="shared" si="9"/>
        <v>0</v>
      </c>
    </row>
    <row r="103" spans="1:12" ht="155">
      <c r="A103" s="277">
        <v>52.04</v>
      </c>
      <c r="B103" s="282"/>
      <c r="C103" s="279" t="s">
        <v>1156</v>
      </c>
      <c r="D103" s="279" t="s">
        <v>1157</v>
      </c>
      <c r="E103" s="279"/>
      <c r="F103" s="280" t="s">
        <v>1158</v>
      </c>
      <c r="G103" s="735">
        <v>0</v>
      </c>
      <c r="H103" s="735">
        <v>1</v>
      </c>
      <c r="I103" s="730">
        <v>1</v>
      </c>
      <c r="J103" s="730" t="s">
        <v>1001</v>
      </c>
      <c r="K103" s="732"/>
      <c r="L103" s="733">
        <f t="shared" si="9"/>
        <v>0</v>
      </c>
    </row>
    <row r="104" spans="1:12" ht="24.65" customHeight="1">
      <c r="A104" s="292">
        <v>53</v>
      </c>
      <c r="B104" s="928" t="s">
        <v>1159</v>
      </c>
      <c r="C104" s="929"/>
      <c r="D104" s="293"/>
      <c r="E104" s="293"/>
      <c r="F104" s="293"/>
      <c r="G104" s="735"/>
      <c r="H104" s="735"/>
      <c r="I104" s="730"/>
      <c r="J104" s="730"/>
      <c r="K104" s="736"/>
      <c r="L104" s="733"/>
    </row>
    <row r="105" spans="1:12" ht="54.65" customHeight="1">
      <c r="A105" s="277">
        <v>53.01</v>
      </c>
      <c r="B105" s="282"/>
      <c r="C105" s="279" t="s">
        <v>1160</v>
      </c>
      <c r="D105" s="279" t="s">
        <v>1161</v>
      </c>
      <c r="E105" s="279" t="s">
        <v>1040</v>
      </c>
      <c r="F105" s="280" t="s">
        <v>1162</v>
      </c>
      <c r="G105" s="735">
        <v>5</v>
      </c>
      <c r="H105" s="735">
        <v>0</v>
      </c>
      <c r="I105" s="730">
        <v>5</v>
      </c>
      <c r="J105" s="730" t="s">
        <v>1001</v>
      </c>
      <c r="K105" s="732"/>
      <c r="L105" s="733">
        <f t="shared" ref="L105" si="10">K105*I105</f>
        <v>0</v>
      </c>
    </row>
    <row r="106" spans="1:12" ht="23.5" customHeight="1">
      <c r="A106" s="292">
        <v>54</v>
      </c>
      <c r="B106" s="928" t="s">
        <v>5</v>
      </c>
      <c r="C106" s="929"/>
      <c r="D106" s="293"/>
      <c r="E106" s="293"/>
      <c r="F106" s="293"/>
      <c r="G106" s="735"/>
      <c r="H106" s="735"/>
      <c r="I106" s="730"/>
      <c r="J106" s="730"/>
      <c r="K106" s="736"/>
      <c r="L106" s="733"/>
    </row>
    <row r="107" spans="1:12" ht="59.15" customHeight="1">
      <c r="A107" s="277">
        <v>54.01</v>
      </c>
      <c r="B107" s="282"/>
      <c r="C107" s="279" t="s">
        <v>1120</v>
      </c>
      <c r="D107" s="279" t="s">
        <v>1163</v>
      </c>
      <c r="E107" s="279" t="s">
        <v>1040</v>
      </c>
      <c r="F107" s="280" t="s">
        <v>1106</v>
      </c>
      <c r="G107" s="735">
        <v>40</v>
      </c>
      <c r="H107" s="735">
        <v>0</v>
      </c>
      <c r="I107" s="735">
        <v>40</v>
      </c>
      <c r="J107" s="730" t="s">
        <v>267</v>
      </c>
      <c r="K107" s="732"/>
      <c r="L107" s="733">
        <f t="shared" ref="L107" si="11">K107*I107</f>
        <v>0</v>
      </c>
    </row>
    <row r="108" spans="1:12" ht="15.65" customHeight="1">
      <c r="A108" s="292">
        <v>55</v>
      </c>
      <c r="B108" s="928" t="s">
        <v>1164</v>
      </c>
      <c r="C108" s="929"/>
      <c r="D108" s="293"/>
      <c r="E108" s="293"/>
      <c r="F108" s="293"/>
      <c r="G108" s="735"/>
      <c r="H108" s="735"/>
      <c r="I108" s="730"/>
      <c r="J108" s="730"/>
      <c r="K108" s="736"/>
      <c r="L108" s="733"/>
    </row>
    <row r="109" spans="1:12" ht="105.75" customHeight="1">
      <c r="A109" s="300">
        <v>55.01</v>
      </c>
      <c r="B109" s="303"/>
      <c r="C109" s="279" t="s">
        <v>1165</v>
      </c>
      <c r="D109" s="304"/>
      <c r="E109" s="304"/>
      <c r="F109" s="280" t="s">
        <v>1166</v>
      </c>
      <c r="G109" s="735">
        <v>1</v>
      </c>
      <c r="H109" s="735">
        <v>0</v>
      </c>
      <c r="I109" s="730">
        <v>1</v>
      </c>
      <c r="J109" s="730" t="s">
        <v>1001</v>
      </c>
      <c r="K109" s="732"/>
      <c r="L109" s="733">
        <f t="shared" ref="L109:L112" si="12">K109*I109</f>
        <v>0</v>
      </c>
    </row>
    <row r="110" spans="1:12" ht="99" customHeight="1">
      <c r="A110" s="300">
        <v>55.02</v>
      </c>
      <c r="B110" s="303"/>
      <c r="C110" s="279" t="s">
        <v>1167</v>
      </c>
      <c r="D110" s="304"/>
      <c r="E110" s="304"/>
      <c r="F110" s="280" t="s">
        <v>1168</v>
      </c>
      <c r="G110" s="735">
        <v>5</v>
      </c>
      <c r="H110" s="735">
        <v>0</v>
      </c>
      <c r="I110" s="730">
        <v>5</v>
      </c>
      <c r="J110" s="730" t="s">
        <v>1001</v>
      </c>
      <c r="K110" s="732"/>
      <c r="L110" s="733">
        <f t="shared" si="12"/>
        <v>0</v>
      </c>
    </row>
    <row r="111" spans="1:12">
      <c r="A111" s="300">
        <v>55.03</v>
      </c>
      <c r="B111" s="934"/>
      <c r="C111" s="279" t="s">
        <v>1169</v>
      </c>
      <c r="D111" s="304"/>
      <c r="E111" s="304"/>
      <c r="F111" s="280" t="s">
        <v>1170</v>
      </c>
      <c r="G111" s="735">
        <v>29</v>
      </c>
      <c r="H111" s="735">
        <v>0</v>
      </c>
      <c r="I111" s="730">
        <v>29</v>
      </c>
      <c r="J111" s="730" t="s">
        <v>1001</v>
      </c>
      <c r="K111" s="732"/>
      <c r="L111" s="733">
        <f t="shared" si="12"/>
        <v>0</v>
      </c>
    </row>
    <row r="112" spans="1:12" ht="97.5" customHeight="1">
      <c r="A112" s="300">
        <v>55.04</v>
      </c>
      <c r="B112" s="934"/>
      <c r="C112" s="279" t="s">
        <v>1171</v>
      </c>
      <c r="D112" s="304"/>
      <c r="E112" s="304"/>
      <c r="F112" s="280" t="s">
        <v>1170</v>
      </c>
      <c r="G112" s="735">
        <v>9</v>
      </c>
      <c r="H112" s="735">
        <v>0</v>
      </c>
      <c r="I112" s="730">
        <v>9</v>
      </c>
      <c r="J112" s="730" t="s">
        <v>1001</v>
      </c>
      <c r="K112" s="732"/>
      <c r="L112" s="733">
        <f t="shared" si="12"/>
        <v>0</v>
      </c>
    </row>
    <row r="113" spans="1:12" ht="20">
      <c r="A113" s="931" t="s">
        <v>1363</v>
      </c>
      <c r="B113" s="932"/>
      <c r="C113" s="932"/>
      <c r="D113" s="932"/>
      <c r="E113" s="932"/>
      <c r="F113" s="932"/>
      <c r="G113" s="932"/>
      <c r="H113" s="932"/>
      <c r="I113" s="932"/>
      <c r="J113" s="933"/>
      <c r="K113" s="307"/>
      <c r="L113" s="737">
        <f>SUM(L5:L112)</f>
        <v>0</v>
      </c>
    </row>
  </sheetData>
  <sheetProtection algorithmName="SHA-512" hashValue="x1EHeDNfC8gBFGYCqGqHF7uXgcDCYulhQPFavdDT2cltDvaDvjyycNYIwJDjdB4YO4PMg4JXetNESR3jzLXK3Q==" saltValue="Qca0Tg3LnMu8sEvTOIx6ag==" spinCount="100000" sheet="1" objects="1" scenarios="1" formatColumns="0"/>
  <mergeCells count="24">
    <mergeCell ref="A2:L2"/>
    <mergeCell ref="A113:J113"/>
    <mergeCell ref="B111:B112"/>
    <mergeCell ref="B16:C16"/>
    <mergeCell ref="B24:C24"/>
    <mergeCell ref="B27:C27"/>
    <mergeCell ref="B31:C31"/>
    <mergeCell ref="B20:C20"/>
    <mergeCell ref="B4:C4"/>
    <mergeCell ref="B41:C41"/>
    <mergeCell ref="B44:C44"/>
    <mergeCell ref="B52:C52"/>
    <mergeCell ref="B57:C57"/>
    <mergeCell ref="B64:C64"/>
    <mergeCell ref="B68:C68"/>
    <mergeCell ref="B72:C72"/>
    <mergeCell ref="B104:C104"/>
    <mergeCell ref="B106:C106"/>
    <mergeCell ref="B108:C108"/>
    <mergeCell ref="B76:C76"/>
    <mergeCell ref="B83:C83"/>
    <mergeCell ref="B87:C87"/>
    <mergeCell ref="B94:C94"/>
    <mergeCell ref="B99:C99"/>
  </mergeCells>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101"/>
  <sheetViews>
    <sheetView topLeftCell="A34" zoomScale="85" zoomScaleNormal="85" workbookViewId="0">
      <selection activeCell="E34" sqref="E34"/>
    </sheetView>
  </sheetViews>
  <sheetFormatPr defaultColWidth="9.1796875" defaultRowHeight="15.5"/>
  <cols>
    <col min="1" max="1" width="9.1796875" style="360"/>
    <col min="2" max="2" width="63.26953125" style="16" customWidth="1"/>
    <col min="3" max="3" width="14.7265625" style="16" customWidth="1"/>
    <col min="4" max="4" width="14.453125" style="16" customWidth="1"/>
    <col min="5" max="5" width="13.54296875" style="16" customWidth="1"/>
    <col min="6" max="6" width="14.7265625" style="16" customWidth="1"/>
    <col min="7" max="16384" width="9.1796875" style="16"/>
  </cols>
  <sheetData>
    <row r="1" spans="1:6" ht="18">
      <c r="A1" s="942" t="s">
        <v>1364</v>
      </c>
      <c r="B1" s="942"/>
      <c r="C1" s="942"/>
      <c r="D1" s="942"/>
      <c r="E1" s="942"/>
      <c r="F1" s="943"/>
    </row>
    <row r="2" spans="1:6">
      <c r="A2" s="313" t="s">
        <v>474</v>
      </c>
      <c r="B2" s="313" t="s">
        <v>475</v>
      </c>
      <c r="C2" s="314" t="s">
        <v>476</v>
      </c>
      <c r="D2" s="315" t="s">
        <v>477</v>
      </c>
      <c r="E2" s="310" t="s">
        <v>478</v>
      </c>
      <c r="F2" s="315" t="s">
        <v>479</v>
      </c>
    </row>
    <row r="3" spans="1:6">
      <c r="A3" s="313">
        <v>56</v>
      </c>
      <c r="B3" s="316" t="s">
        <v>480</v>
      </c>
      <c r="C3" s="317"/>
      <c r="D3" s="317"/>
      <c r="E3" s="311"/>
      <c r="F3" s="315"/>
    </row>
    <row r="4" spans="1:6">
      <c r="A4" s="318">
        <v>56.1</v>
      </c>
      <c r="B4" s="319" t="s">
        <v>481</v>
      </c>
      <c r="C4" s="320"/>
      <c r="D4" s="320"/>
      <c r="E4" s="312"/>
      <c r="F4" s="320"/>
    </row>
    <row r="5" spans="1:6" ht="249" customHeight="1">
      <c r="A5" s="321"/>
      <c r="B5" s="322" t="s">
        <v>482</v>
      </c>
      <c r="C5" s="320"/>
      <c r="D5" s="320"/>
      <c r="E5" s="312"/>
      <c r="F5" s="320"/>
    </row>
    <row r="6" spans="1:6">
      <c r="A6" s="321" t="s">
        <v>1365</v>
      </c>
      <c r="B6" s="322" t="s">
        <v>483</v>
      </c>
      <c r="C6" s="320" t="s">
        <v>18</v>
      </c>
      <c r="D6" s="738">
        <v>1</v>
      </c>
      <c r="E6" s="739"/>
      <c r="F6" s="740">
        <f>E6*D6</f>
        <v>0</v>
      </c>
    </row>
    <row r="7" spans="1:6">
      <c r="A7" s="321" t="s">
        <v>1366</v>
      </c>
      <c r="B7" s="322" t="s">
        <v>484</v>
      </c>
      <c r="C7" s="320" t="s">
        <v>18</v>
      </c>
      <c r="D7" s="738" t="s">
        <v>485</v>
      </c>
      <c r="E7" s="739"/>
      <c r="F7" s="740"/>
    </row>
    <row r="8" spans="1:6">
      <c r="A8" s="324"/>
      <c r="B8" s="316"/>
      <c r="C8" s="317"/>
      <c r="D8" s="740"/>
      <c r="E8" s="741"/>
      <c r="F8" s="740"/>
    </row>
    <row r="9" spans="1:6">
      <c r="A9" s="313">
        <v>57</v>
      </c>
      <c r="B9" s="316" t="s">
        <v>486</v>
      </c>
      <c r="C9" s="315"/>
      <c r="D9" s="742"/>
      <c r="E9" s="743"/>
      <c r="F9" s="742"/>
    </row>
    <row r="10" spans="1:6">
      <c r="A10" s="325">
        <v>57.1</v>
      </c>
      <c r="B10" s="319" t="s">
        <v>487</v>
      </c>
      <c r="C10" s="320"/>
      <c r="D10" s="738"/>
      <c r="E10" s="744"/>
      <c r="F10" s="740"/>
    </row>
    <row r="11" spans="1:6" ht="93">
      <c r="A11" s="321"/>
      <c r="B11" s="322" t="s">
        <v>488</v>
      </c>
      <c r="C11" s="320"/>
      <c r="D11" s="738"/>
      <c r="E11" s="744"/>
      <c r="F11" s="740"/>
    </row>
    <row r="12" spans="1:6">
      <c r="A12" s="321" t="s">
        <v>1367</v>
      </c>
      <c r="B12" s="322" t="s">
        <v>489</v>
      </c>
      <c r="C12" s="320" t="s">
        <v>42</v>
      </c>
      <c r="D12" s="738">
        <v>925</v>
      </c>
      <c r="E12" s="739"/>
      <c r="F12" s="740">
        <f t="shared" ref="F12:F15" si="0">E12*D12</f>
        <v>0</v>
      </c>
    </row>
    <row r="13" spans="1:6">
      <c r="A13" s="321" t="s">
        <v>1368</v>
      </c>
      <c r="B13" s="322" t="s">
        <v>490</v>
      </c>
      <c r="C13" s="320" t="s">
        <v>42</v>
      </c>
      <c r="D13" s="738">
        <v>250</v>
      </c>
      <c r="E13" s="739"/>
      <c r="F13" s="740">
        <f t="shared" si="0"/>
        <v>0</v>
      </c>
    </row>
    <row r="14" spans="1:6">
      <c r="A14" s="321" t="s">
        <v>1369</v>
      </c>
      <c r="B14" s="322" t="s">
        <v>491</v>
      </c>
      <c r="C14" s="320" t="s">
        <v>42</v>
      </c>
      <c r="D14" s="738">
        <v>100</v>
      </c>
      <c r="E14" s="739"/>
      <c r="F14" s="740">
        <f t="shared" si="0"/>
        <v>0</v>
      </c>
    </row>
    <row r="15" spans="1:6">
      <c r="A15" s="321" t="s">
        <v>1370</v>
      </c>
      <c r="B15" s="322" t="s">
        <v>492</v>
      </c>
      <c r="C15" s="320" t="s">
        <v>42</v>
      </c>
      <c r="D15" s="738">
        <v>275</v>
      </c>
      <c r="E15" s="739"/>
      <c r="F15" s="740">
        <f t="shared" si="0"/>
        <v>0</v>
      </c>
    </row>
    <row r="16" spans="1:6">
      <c r="A16" s="321"/>
      <c r="B16" s="322"/>
      <c r="C16" s="320"/>
      <c r="D16" s="738"/>
      <c r="E16" s="744"/>
      <c r="F16" s="740"/>
    </row>
    <row r="17" spans="1:6">
      <c r="A17" s="326">
        <v>57.2</v>
      </c>
      <c r="B17" s="327" t="s">
        <v>493</v>
      </c>
      <c r="C17" s="323"/>
      <c r="D17" s="738"/>
      <c r="E17" s="744"/>
      <c r="F17" s="740"/>
    </row>
    <row r="18" spans="1:6" ht="93">
      <c r="A18" s="328"/>
      <c r="B18" s="329" t="s">
        <v>494</v>
      </c>
      <c r="C18" s="323" t="s">
        <v>42</v>
      </c>
      <c r="D18" s="738">
        <v>3</v>
      </c>
      <c r="E18" s="739"/>
      <c r="F18" s="740">
        <f>E18*D18</f>
        <v>0</v>
      </c>
    </row>
    <row r="19" spans="1:6">
      <c r="A19" s="326">
        <v>57.3</v>
      </c>
      <c r="B19" s="327" t="s">
        <v>495</v>
      </c>
      <c r="C19" s="320"/>
      <c r="D19" s="738"/>
      <c r="E19" s="744"/>
      <c r="F19" s="740"/>
    </row>
    <row r="20" spans="1:6" ht="93">
      <c r="A20" s="326"/>
      <c r="B20" s="329" t="s">
        <v>496</v>
      </c>
      <c r="C20" s="320" t="s">
        <v>42</v>
      </c>
      <c r="D20" s="738">
        <v>10</v>
      </c>
      <c r="E20" s="739"/>
      <c r="F20" s="740">
        <f>E20*D20</f>
        <v>0</v>
      </c>
    </row>
    <row r="21" spans="1:6">
      <c r="A21" s="326">
        <v>57.4</v>
      </c>
      <c r="B21" s="327" t="s">
        <v>497</v>
      </c>
      <c r="C21" s="323"/>
      <c r="D21" s="738"/>
      <c r="E21" s="744"/>
      <c r="F21" s="740"/>
    </row>
    <row r="22" spans="1:6" ht="77.5">
      <c r="A22" s="326"/>
      <c r="B22" s="329" t="s">
        <v>498</v>
      </c>
      <c r="C22" s="323" t="s">
        <v>42</v>
      </c>
      <c r="D22" s="738">
        <v>10</v>
      </c>
      <c r="E22" s="739"/>
      <c r="F22" s="740">
        <f>E22*D22</f>
        <v>0</v>
      </c>
    </row>
    <row r="23" spans="1:6">
      <c r="A23" s="330">
        <v>57.5</v>
      </c>
      <c r="B23" s="327" t="s">
        <v>499</v>
      </c>
      <c r="C23" s="320"/>
      <c r="D23" s="738"/>
      <c r="E23" s="744"/>
      <c r="F23" s="740"/>
    </row>
    <row r="24" spans="1:6" ht="62">
      <c r="A24" s="326"/>
      <c r="B24" s="329" t="s">
        <v>500</v>
      </c>
      <c r="C24" s="323" t="s">
        <v>42</v>
      </c>
      <c r="D24" s="738">
        <v>3</v>
      </c>
      <c r="E24" s="739"/>
      <c r="F24" s="740">
        <f>E24*D24</f>
        <v>0</v>
      </c>
    </row>
    <row r="25" spans="1:6">
      <c r="A25" s="326">
        <v>57.6</v>
      </c>
      <c r="B25" s="327" t="s">
        <v>501</v>
      </c>
      <c r="C25" s="323"/>
      <c r="D25" s="738"/>
      <c r="E25" s="744"/>
      <c r="F25" s="740"/>
    </row>
    <row r="26" spans="1:6" ht="62">
      <c r="A26" s="326"/>
      <c r="B26" s="329" t="s">
        <v>502</v>
      </c>
      <c r="C26" s="320" t="s">
        <v>42</v>
      </c>
      <c r="D26" s="738">
        <v>3</v>
      </c>
      <c r="E26" s="739"/>
      <c r="F26" s="740">
        <f>E26*D26</f>
        <v>0</v>
      </c>
    </row>
    <row r="27" spans="1:6">
      <c r="A27" s="326">
        <v>57.7</v>
      </c>
      <c r="B27" s="327" t="s">
        <v>503</v>
      </c>
      <c r="C27" s="320"/>
      <c r="D27" s="738"/>
      <c r="E27" s="744"/>
      <c r="F27" s="740"/>
    </row>
    <row r="28" spans="1:6" ht="139.5">
      <c r="A28" s="326"/>
      <c r="B28" s="329" t="s">
        <v>504</v>
      </c>
      <c r="C28" s="320" t="s">
        <v>42</v>
      </c>
      <c r="D28" s="738">
        <v>3</v>
      </c>
      <c r="E28" s="739"/>
      <c r="F28" s="740">
        <f>E28*D28</f>
        <v>0</v>
      </c>
    </row>
    <row r="29" spans="1:6">
      <c r="A29" s="326">
        <v>57.8</v>
      </c>
      <c r="B29" s="327" t="s">
        <v>505</v>
      </c>
      <c r="C29" s="320"/>
      <c r="D29" s="738"/>
      <c r="E29" s="744"/>
      <c r="F29" s="740"/>
    </row>
    <row r="30" spans="1:6" ht="46.5">
      <c r="A30" s="326"/>
      <c r="B30" s="329" t="s">
        <v>506</v>
      </c>
      <c r="C30" s="320"/>
      <c r="D30" s="738"/>
      <c r="E30" s="744"/>
      <c r="F30" s="740"/>
    </row>
    <row r="31" spans="1:6">
      <c r="A31" s="326"/>
      <c r="B31" s="329" t="s">
        <v>507</v>
      </c>
      <c r="C31" s="320" t="s">
        <v>28</v>
      </c>
      <c r="D31" s="738">
        <v>180</v>
      </c>
      <c r="E31" s="739"/>
      <c r="F31" s="740">
        <f>E31*D31</f>
        <v>0</v>
      </c>
    </row>
    <row r="32" spans="1:6">
      <c r="A32" s="326">
        <v>57.9</v>
      </c>
      <c r="B32" s="327" t="s">
        <v>508</v>
      </c>
      <c r="C32" s="320"/>
      <c r="D32" s="738"/>
      <c r="E32" s="744"/>
      <c r="F32" s="740"/>
    </row>
    <row r="33" spans="1:6" ht="93">
      <c r="A33" s="326"/>
      <c r="B33" s="329" t="s">
        <v>509</v>
      </c>
      <c r="C33" s="320"/>
      <c r="D33" s="738"/>
      <c r="E33" s="744"/>
      <c r="F33" s="740"/>
    </row>
    <row r="34" spans="1:6">
      <c r="A34" s="326"/>
      <c r="B34" s="329" t="s">
        <v>507</v>
      </c>
      <c r="C34" s="320" t="s">
        <v>28</v>
      </c>
      <c r="D34" s="738">
        <v>175</v>
      </c>
      <c r="E34" s="739"/>
      <c r="F34" s="740">
        <f>E34*D34</f>
        <v>0</v>
      </c>
    </row>
    <row r="35" spans="1:6">
      <c r="A35" s="326"/>
      <c r="B35" s="329"/>
      <c r="C35" s="320"/>
      <c r="D35" s="738"/>
      <c r="E35" s="744"/>
      <c r="F35" s="740"/>
    </row>
    <row r="36" spans="1:6">
      <c r="A36" s="324"/>
      <c r="B36" s="316"/>
      <c r="C36" s="317"/>
      <c r="D36" s="740"/>
      <c r="E36" s="741"/>
      <c r="F36" s="740"/>
    </row>
    <row r="37" spans="1:6">
      <c r="A37" s="313">
        <v>58</v>
      </c>
      <c r="B37" s="316" t="s">
        <v>510</v>
      </c>
      <c r="C37" s="315"/>
      <c r="D37" s="740"/>
      <c r="E37" s="743"/>
      <c r="F37" s="742"/>
    </row>
    <row r="38" spans="1:6">
      <c r="A38" s="318">
        <v>58.1</v>
      </c>
      <c r="B38" s="331" t="s">
        <v>511</v>
      </c>
      <c r="C38" s="323"/>
      <c r="D38" s="738"/>
      <c r="E38" s="744"/>
      <c r="F38" s="738"/>
    </row>
    <row r="39" spans="1:6" ht="310">
      <c r="A39" s="318"/>
      <c r="B39" s="332" t="s">
        <v>512</v>
      </c>
      <c r="C39" s="320"/>
      <c r="D39" s="738"/>
      <c r="E39" s="744"/>
      <c r="F39" s="738"/>
    </row>
    <row r="40" spans="1:6">
      <c r="A40" s="318" t="s">
        <v>1371</v>
      </c>
      <c r="B40" s="332" t="s">
        <v>513</v>
      </c>
      <c r="C40" s="320" t="s">
        <v>42</v>
      </c>
      <c r="D40" s="738">
        <v>1750</v>
      </c>
      <c r="E40" s="739"/>
      <c r="F40" s="740">
        <f>E40*D40</f>
        <v>0</v>
      </c>
    </row>
    <row r="41" spans="1:6">
      <c r="A41" s="318">
        <v>58.2</v>
      </c>
      <c r="B41" s="331" t="s">
        <v>514</v>
      </c>
      <c r="C41" s="320"/>
      <c r="D41" s="738"/>
      <c r="E41" s="744"/>
      <c r="F41" s="738"/>
    </row>
    <row r="42" spans="1:6" ht="93">
      <c r="A42" s="318"/>
      <c r="B42" s="332" t="s">
        <v>515</v>
      </c>
      <c r="C42" s="320"/>
      <c r="D42" s="738"/>
      <c r="E42" s="744"/>
      <c r="F42" s="738"/>
    </row>
    <row r="43" spans="1:6">
      <c r="A43" s="318" t="s">
        <v>1372</v>
      </c>
      <c r="B43" s="332" t="s">
        <v>516</v>
      </c>
      <c r="C43" s="320" t="s">
        <v>42</v>
      </c>
      <c r="D43" s="738">
        <v>175</v>
      </c>
      <c r="E43" s="739"/>
      <c r="F43" s="740">
        <f>E43*D43</f>
        <v>0</v>
      </c>
    </row>
    <row r="44" spans="1:6">
      <c r="A44" s="318">
        <v>58.3</v>
      </c>
      <c r="B44" s="331" t="s">
        <v>517</v>
      </c>
      <c r="C44" s="320"/>
      <c r="D44" s="738"/>
      <c r="E44" s="744"/>
      <c r="F44" s="738"/>
    </row>
    <row r="45" spans="1:6" ht="77.5">
      <c r="A45" s="318"/>
      <c r="B45" s="333" t="s">
        <v>518</v>
      </c>
      <c r="C45" s="320" t="s">
        <v>42</v>
      </c>
      <c r="D45" s="738">
        <v>24</v>
      </c>
      <c r="E45" s="739"/>
      <c r="F45" s="740">
        <f>E45*D45</f>
        <v>0</v>
      </c>
    </row>
    <row r="46" spans="1:6">
      <c r="A46" s="318"/>
      <c r="B46" s="333"/>
      <c r="C46" s="320"/>
      <c r="D46" s="738"/>
      <c r="E46" s="744"/>
      <c r="F46" s="738"/>
    </row>
    <row r="47" spans="1:6">
      <c r="A47" s="318">
        <v>58.4</v>
      </c>
      <c r="B47" s="334" t="s">
        <v>519</v>
      </c>
      <c r="C47" s="320"/>
      <c r="D47" s="738"/>
      <c r="E47" s="744"/>
      <c r="F47" s="738"/>
    </row>
    <row r="48" spans="1:6" ht="77.5">
      <c r="A48" s="318"/>
      <c r="B48" s="333" t="s">
        <v>520</v>
      </c>
      <c r="C48" s="320" t="s">
        <v>42</v>
      </c>
      <c r="D48" s="738">
        <v>35</v>
      </c>
      <c r="E48" s="739"/>
      <c r="F48" s="740">
        <f>E48*D48</f>
        <v>0</v>
      </c>
    </row>
    <row r="49" spans="1:6">
      <c r="A49" s="318"/>
      <c r="B49" s="333"/>
      <c r="C49" s="320"/>
      <c r="D49" s="738"/>
      <c r="E49" s="744"/>
      <c r="F49" s="738"/>
    </row>
    <row r="50" spans="1:6">
      <c r="A50" s="318">
        <v>58.5</v>
      </c>
      <c r="B50" s="334" t="s">
        <v>521</v>
      </c>
      <c r="C50" s="320"/>
      <c r="D50" s="738"/>
      <c r="E50" s="744"/>
      <c r="F50" s="738"/>
    </row>
    <row r="51" spans="1:6" ht="62">
      <c r="A51" s="318"/>
      <c r="B51" s="333" t="s">
        <v>522</v>
      </c>
      <c r="C51" s="320" t="s">
        <v>42</v>
      </c>
      <c r="D51" s="738">
        <v>10</v>
      </c>
      <c r="E51" s="739"/>
      <c r="F51" s="740">
        <f>E51*D51</f>
        <v>0</v>
      </c>
    </row>
    <row r="52" spans="1:6">
      <c r="A52" s="318"/>
      <c r="B52" s="333"/>
      <c r="C52" s="320"/>
      <c r="D52" s="738"/>
      <c r="E52" s="744"/>
      <c r="F52" s="738"/>
    </row>
    <row r="53" spans="1:6">
      <c r="A53" s="318">
        <v>58.6</v>
      </c>
      <c r="B53" s="334" t="s">
        <v>523</v>
      </c>
      <c r="C53" s="320"/>
      <c r="D53" s="738"/>
      <c r="E53" s="744"/>
      <c r="F53" s="738"/>
    </row>
    <row r="54" spans="1:6" ht="46.5">
      <c r="A54" s="318"/>
      <c r="B54" s="333" t="s">
        <v>524</v>
      </c>
      <c r="C54" s="320"/>
      <c r="D54" s="738"/>
      <c r="E54" s="744"/>
      <c r="F54" s="738"/>
    </row>
    <row r="55" spans="1:6" ht="31">
      <c r="A55" s="318"/>
      <c r="B55" s="333" t="s">
        <v>525</v>
      </c>
      <c r="C55" s="320" t="s">
        <v>42</v>
      </c>
      <c r="D55" s="738">
        <v>3</v>
      </c>
      <c r="E55" s="739"/>
      <c r="F55" s="740">
        <f>E55*D55</f>
        <v>0</v>
      </c>
    </row>
    <row r="56" spans="1:6">
      <c r="A56" s="318"/>
      <c r="B56" s="333"/>
      <c r="C56" s="320"/>
      <c r="D56" s="738"/>
      <c r="E56" s="744"/>
      <c r="F56" s="738"/>
    </row>
    <row r="57" spans="1:6">
      <c r="A57" s="313"/>
      <c r="B57" s="335"/>
      <c r="C57" s="315"/>
      <c r="D57" s="742"/>
      <c r="E57" s="743"/>
      <c r="F57" s="742"/>
    </row>
    <row r="58" spans="1:6">
      <c r="A58" s="313">
        <v>59</v>
      </c>
      <c r="B58" s="316" t="s">
        <v>526</v>
      </c>
      <c r="C58" s="315"/>
      <c r="D58" s="740"/>
      <c r="E58" s="743"/>
      <c r="F58" s="742"/>
    </row>
    <row r="59" spans="1:6">
      <c r="A59" s="336">
        <v>59.1</v>
      </c>
      <c r="B59" s="316" t="s">
        <v>527</v>
      </c>
      <c r="C59" s="337"/>
      <c r="D59" s="738"/>
      <c r="E59" s="743"/>
      <c r="F59" s="742"/>
    </row>
    <row r="60" spans="1:6" ht="186">
      <c r="A60" s="336"/>
      <c r="B60" s="333" t="s">
        <v>528</v>
      </c>
      <c r="C60" s="337"/>
      <c r="D60" s="738"/>
      <c r="E60" s="743"/>
      <c r="F60" s="742"/>
    </row>
    <row r="61" spans="1:6">
      <c r="A61" s="318" t="s">
        <v>1373</v>
      </c>
      <c r="B61" s="338" t="s">
        <v>529</v>
      </c>
      <c r="C61" s="320" t="s">
        <v>18</v>
      </c>
      <c r="D61" s="738">
        <v>2</v>
      </c>
      <c r="E61" s="739"/>
      <c r="F61" s="740">
        <f>E61*D61</f>
        <v>0</v>
      </c>
    </row>
    <row r="62" spans="1:6">
      <c r="A62" s="336">
        <v>59.2</v>
      </c>
      <c r="B62" s="339" t="s">
        <v>530</v>
      </c>
      <c r="C62" s="320"/>
      <c r="D62" s="738"/>
      <c r="E62" s="744"/>
      <c r="F62" s="738"/>
    </row>
    <row r="63" spans="1:6" ht="124">
      <c r="A63" s="336"/>
      <c r="B63" s="338" t="s">
        <v>531</v>
      </c>
      <c r="C63" s="320"/>
      <c r="D63" s="738"/>
      <c r="E63" s="744"/>
      <c r="F63" s="738"/>
    </row>
    <row r="64" spans="1:6">
      <c r="A64" s="318" t="s">
        <v>1374</v>
      </c>
      <c r="B64" s="338" t="s">
        <v>532</v>
      </c>
      <c r="C64" s="320" t="s">
        <v>18</v>
      </c>
      <c r="D64" s="738" t="s">
        <v>533</v>
      </c>
      <c r="E64" s="739"/>
      <c r="F64" s="738"/>
    </row>
    <row r="65" spans="1:6">
      <c r="A65" s="318">
        <v>59.3</v>
      </c>
      <c r="B65" s="340" t="s">
        <v>534</v>
      </c>
      <c r="C65" s="320"/>
      <c r="D65" s="738"/>
      <c r="E65" s="744"/>
      <c r="F65" s="738"/>
    </row>
    <row r="66" spans="1:6" ht="93">
      <c r="A66" s="341"/>
      <c r="B66" s="342" t="s">
        <v>1204</v>
      </c>
      <c r="C66" s="320"/>
      <c r="D66" s="738"/>
      <c r="E66" s="744"/>
      <c r="F66" s="738"/>
    </row>
    <row r="67" spans="1:6">
      <c r="A67" s="318" t="s">
        <v>1375</v>
      </c>
      <c r="B67" s="322" t="s">
        <v>535</v>
      </c>
      <c r="C67" s="320" t="s">
        <v>28</v>
      </c>
      <c r="D67" s="738">
        <v>60</v>
      </c>
      <c r="E67" s="739"/>
      <c r="F67" s="740">
        <f>E67*D67</f>
        <v>0</v>
      </c>
    </row>
    <row r="68" spans="1:6">
      <c r="A68" s="318" t="s">
        <v>1376</v>
      </c>
      <c r="B68" s="322" t="s">
        <v>536</v>
      </c>
      <c r="C68" s="320" t="s">
        <v>28</v>
      </c>
      <c r="D68" s="738" t="s">
        <v>485</v>
      </c>
      <c r="E68" s="739"/>
      <c r="F68" s="740"/>
    </row>
    <row r="69" spans="1:6">
      <c r="A69" s="318">
        <v>59.4</v>
      </c>
      <c r="B69" s="340" t="s">
        <v>537</v>
      </c>
      <c r="C69" s="320"/>
      <c r="D69" s="738"/>
      <c r="E69" s="744"/>
      <c r="F69" s="738"/>
    </row>
    <row r="70" spans="1:6" ht="46.5">
      <c r="A70" s="313"/>
      <c r="B70" s="343" t="s">
        <v>538</v>
      </c>
      <c r="C70" s="320" t="s">
        <v>18</v>
      </c>
      <c r="D70" s="738">
        <v>4</v>
      </c>
      <c r="E70" s="739"/>
      <c r="F70" s="740">
        <f>E70*D70</f>
        <v>0</v>
      </c>
    </row>
    <row r="71" spans="1:6">
      <c r="A71" s="344"/>
      <c r="B71" s="345"/>
      <c r="C71" s="346"/>
      <c r="D71" s="738"/>
      <c r="E71" s="744"/>
      <c r="F71" s="738"/>
    </row>
    <row r="72" spans="1:6">
      <c r="A72" s="347"/>
      <c r="B72" s="335"/>
      <c r="C72" s="315"/>
      <c r="D72" s="738"/>
      <c r="E72" s="744"/>
      <c r="F72" s="742"/>
    </row>
    <row r="73" spans="1:6">
      <c r="A73" s="326">
        <v>59.5</v>
      </c>
      <c r="B73" s="335" t="s">
        <v>539</v>
      </c>
      <c r="C73" s="315"/>
      <c r="D73" s="738"/>
      <c r="E73" s="744"/>
      <c r="F73" s="742"/>
    </row>
    <row r="74" spans="1:6" ht="31">
      <c r="A74" s="348"/>
      <c r="B74" s="322" t="s">
        <v>540</v>
      </c>
      <c r="C74" s="315"/>
      <c r="D74" s="742"/>
      <c r="E74" s="743"/>
      <c r="F74" s="742"/>
    </row>
    <row r="75" spans="1:6">
      <c r="A75" s="349" t="s">
        <v>1377</v>
      </c>
      <c r="B75" s="350" t="s">
        <v>541</v>
      </c>
      <c r="C75" s="346"/>
      <c r="D75" s="738"/>
      <c r="E75" s="745"/>
      <c r="F75" s="738"/>
    </row>
    <row r="76" spans="1:6" ht="409.5">
      <c r="A76" s="351"/>
      <c r="B76" s="333" t="s">
        <v>542</v>
      </c>
      <c r="C76" s="346"/>
      <c r="D76" s="738"/>
      <c r="E76" s="745"/>
      <c r="F76" s="738"/>
    </row>
    <row r="77" spans="1:6" ht="232.5">
      <c r="A77" s="351"/>
      <c r="B77" s="333" t="s">
        <v>543</v>
      </c>
      <c r="C77" s="346"/>
      <c r="D77" s="738"/>
      <c r="E77" s="745"/>
      <c r="F77" s="738"/>
    </row>
    <row r="78" spans="1:6">
      <c r="A78" s="351"/>
      <c r="B78" s="352" t="s">
        <v>544</v>
      </c>
      <c r="C78" s="346"/>
      <c r="D78" s="738"/>
      <c r="E78" s="745"/>
      <c r="F78" s="738"/>
    </row>
    <row r="79" spans="1:6">
      <c r="A79" s="326"/>
      <c r="B79" s="353"/>
      <c r="C79" s="346"/>
      <c r="D79" s="738"/>
      <c r="E79" s="745"/>
      <c r="F79" s="738"/>
    </row>
    <row r="80" spans="1:6">
      <c r="A80" s="354" t="s">
        <v>66</v>
      </c>
      <c r="B80" s="355" t="s">
        <v>545</v>
      </c>
      <c r="C80" s="320" t="s">
        <v>18</v>
      </c>
      <c r="D80" s="738">
        <v>2</v>
      </c>
      <c r="E80" s="739"/>
      <c r="F80" s="740">
        <f>E80*D80</f>
        <v>0</v>
      </c>
    </row>
    <row r="81" spans="1:6">
      <c r="A81" s="349" t="s">
        <v>1378</v>
      </c>
      <c r="B81" s="356" t="s">
        <v>546</v>
      </c>
      <c r="C81" s="346"/>
      <c r="D81" s="738"/>
      <c r="E81" s="745"/>
      <c r="F81" s="738"/>
    </row>
    <row r="82" spans="1:6" ht="409.5">
      <c r="A82" s="326"/>
      <c r="B82" s="333" t="s">
        <v>547</v>
      </c>
      <c r="C82" s="346"/>
      <c r="D82" s="738"/>
      <c r="E82" s="745"/>
      <c r="F82" s="738"/>
    </row>
    <row r="83" spans="1:6" ht="62">
      <c r="A83" s="326"/>
      <c r="B83" s="333" t="s">
        <v>548</v>
      </c>
      <c r="C83" s="346"/>
      <c r="D83" s="738"/>
      <c r="E83" s="745"/>
      <c r="F83" s="738"/>
    </row>
    <row r="84" spans="1:6" ht="62">
      <c r="A84" s="326"/>
      <c r="B84" s="333" t="s">
        <v>549</v>
      </c>
      <c r="C84" s="346"/>
      <c r="D84" s="738"/>
      <c r="E84" s="745"/>
      <c r="F84" s="738"/>
    </row>
    <row r="85" spans="1:6" ht="77.5">
      <c r="A85" s="326"/>
      <c r="B85" s="333" t="s">
        <v>550</v>
      </c>
      <c r="C85" s="346"/>
      <c r="D85" s="738"/>
      <c r="E85" s="745"/>
      <c r="F85" s="738"/>
    </row>
    <row r="86" spans="1:6">
      <c r="A86" s="326"/>
      <c r="B86" s="333" t="s">
        <v>551</v>
      </c>
      <c r="C86" s="346"/>
      <c r="D86" s="738"/>
      <c r="E86" s="745"/>
      <c r="F86" s="738"/>
    </row>
    <row r="87" spans="1:6" ht="46.5">
      <c r="A87" s="326"/>
      <c r="B87" s="333" t="s">
        <v>552</v>
      </c>
      <c r="C87" s="346"/>
      <c r="D87" s="738"/>
      <c r="E87" s="745"/>
      <c r="F87" s="738"/>
    </row>
    <row r="88" spans="1:6" ht="62">
      <c r="A88" s="326"/>
      <c r="B88" s="333" t="s">
        <v>1205</v>
      </c>
      <c r="C88" s="346"/>
      <c r="D88" s="738"/>
      <c r="E88" s="745"/>
      <c r="F88" s="738"/>
    </row>
    <row r="89" spans="1:6" ht="62">
      <c r="A89" s="326"/>
      <c r="B89" s="333" t="s">
        <v>1206</v>
      </c>
      <c r="C89" s="346"/>
      <c r="D89" s="738"/>
      <c r="E89" s="745"/>
      <c r="F89" s="738"/>
    </row>
    <row r="90" spans="1:6" ht="31">
      <c r="A90" s="326"/>
      <c r="B90" s="357" t="s">
        <v>553</v>
      </c>
      <c r="C90" s="346"/>
      <c r="D90" s="738"/>
      <c r="E90" s="745"/>
      <c r="F90" s="738"/>
    </row>
    <row r="91" spans="1:6" ht="93">
      <c r="A91" s="326"/>
      <c r="B91" s="333" t="s">
        <v>554</v>
      </c>
      <c r="C91" s="346"/>
      <c r="D91" s="738"/>
      <c r="E91" s="745"/>
      <c r="F91" s="738"/>
    </row>
    <row r="92" spans="1:6" ht="201.5">
      <c r="A92" s="326"/>
      <c r="B92" s="333" t="s">
        <v>555</v>
      </c>
      <c r="C92" s="346"/>
      <c r="D92" s="738"/>
      <c r="E92" s="745"/>
      <c r="F92" s="738"/>
    </row>
    <row r="93" spans="1:6">
      <c r="A93" s="326"/>
      <c r="B93" s="350"/>
      <c r="C93" s="346"/>
      <c r="D93" s="738"/>
      <c r="E93" s="745"/>
      <c r="F93" s="738"/>
    </row>
    <row r="94" spans="1:6">
      <c r="A94" s="354" t="s">
        <v>66</v>
      </c>
      <c r="B94" s="355" t="s">
        <v>545</v>
      </c>
      <c r="C94" s="346" t="s">
        <v>18</v>
      </c>
      <c r="D94" s="738">
        <v>2</v>
      </c>
      <c r="E94" s="739"/>
      <c r="F94" s="740">
        <f>E94*D94</f>
        <v>0</v>
      </c>
    </row>
    <row r="95" spans="1:6">
      <c r="A95" s="349" t="s">
        <v>1379</v>
      </c>
      <c r="B95" s="350" t="s">
        <v>556</v>
      </c>
      <c r="C95" s="346"/>
      <c r="D95" s="738"/>
      <c r="E95" s="745"/>
      <c r="F95" s="738"/>
    </row>
    <row r="96" spans="1:6" ht="248">
      <c r="A96" s="358"/>
      <c r="B96" s="333" t="s">
        <v>557</v>
      </c>
      <c r="C96" s="346"/>
      <c r="D96" s="738"/>
      <c r="E96" s="745"/>
      <c r="F96" s="738"/>
    </row>
    <row r="97" spans="1:6">
      <c r="A97" s="358"/>
      <c r="B97" s="350"/>
      <c r="C97" s="346"/>
      <c r="D97" s="738"/>
      <c r="E97" s="745"/>
      <c r="F97" s="738"/>
    </row>
    <row r="98" spans="1:6">
      <c r="A98" s="354" t="s">
        <v>66</v>
      </c>
      <c r="B98" s="359" t="s">
        <v>558</v>
      </c>
      <c r="C98" s="346"/>
      <c r="D98" s="738">
        <v>1</v>
      </c>
      <c r="E98" s="739"/>
      <c r="F98" s="740">
        <f>E98*D98</f>
        <v>0</v>
      </c>
    </row>
    <row r="99" spans="1:6">
      <c r="A99" s="344"/>
      <c r="B99" s="345"/>
      <c r="C99" s="346"/>
      <c r="D99" s="738"/>
      <c r="E99" s="745"/>
      <c r="F99" s="738"/>
    </row>
    <row r="100" spans="1:6">
      <c r="A100" s="344"/>
      <c r="B100" s="345"/>
      <c r="C100" s="346"/>
      <c r="D100" s="738"/>
      <c r="E100" s="745"/>
      <c r="F100" s="738"/>
    </row>
    <row r="101" spans="1:6">
      <c r="A101" s="344"/>
      <c r="B101" s="344" t="s">
        <v>559</v>
      </c>
      <c r="C101" s="346"/>
      <c r="D101" s="738"/>
      <c r="E101" s="745"/>
      <c r="F101" s="746">
        <f>SUM(F6:F98)</f>
        <v>0</v>
      </c>
    </row>
  </sheetData>
  <sheetProtection algorithmName="SHA-512" hashValue="eaz91nqn/ykzK41I5IjwjKsyx4HPaeei6mLG9PdUqUskm7i0UFlEPVBWuDBCyVCqpf0MuDYLCXCsmzeiUQX3tA==" saltValue="2X2Wc52fq2yAFwseh6xUZw==" spinCount="100000" sheet="1" objects="1" scenarios="1" formatColumns="0"/>
  <mergeCells count="1">
    <mergeCell ref="A1:F1"/>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462"/>
  <sheetViews>
    <sheetView topLeftCell="A457" zoomScale="70" zoomScaleNormal="70" workbookViewId="0">
      <selection activeCell="E459" sqref="E459"/>
    </sheetView>
  </sheetViews>
  <sheetFormatPr defaultColWidth="8.7265625" defaultRowHeight="15.5"/>
  <cols>
    <col min="1" max="1" width="8.7265625" style="12"/>
    <col min="2" max="2" width="68.1796875" style="16" customWidth="1"/>
    <col min="3" max="4" width="19.453125" style="309" customWidth="1"/>
    <col min="5" max="5" width="21.1796875" style="309" customWidth="1"/>
    <col min="6" max="6" width="19.7265625" style="309" customWidth="1"/>
    <col min="7" max="7" width="11.1796875" style="16" customWidth="1"/>
    <col min="8" max="16384" width="8.7265625" style="16"/>
  </cols>
  <sheetData>
    <row r="1" spans="1:6" ht="18">
      <c r="A1" s="944" t="s">
        <v>1380</v>
      </c>
      <c r="B1" s="944"/>
      <c r="C1" s="944"/>
      <c r="D1" s="944"/>
      <c r="E1" s="944"/>
      <c r="F1" s="944"/>
    </row>
    <row r="2" spans="1:6">
      <c r="A2" s="366" t="s">
        <v>198</v>
      </c>
      <c r="B2" s="367" t="s">
        <v>0</v>
      </c>
      <c r="C2" s="368" t="s">
        <v>476</v>
      </c>
      <c r="D2" s="368" t="s">
        <v>571</v>
      </c>
      <c r="E2" s="361" t="s">
        <v>478</v>
      </c>
      <c r="F2" s="369" t="s">
        <v>572</v>
      </c>
    </row>
    <row r="3" spans="1:6">
      <c r="A3" s="366"/>
      <c r="B3" s="367"/>
      <c r="C3" s="368"/>
      <c r="D3" s="368"/>
      <c r="E3" s="361" t="s">
        <v>574</v>
      </c>
      <c r="F3" s="369" t="s">
        <v>574</v>
      </c>
    </row>
    <row r="4" spans="1:6">
      <c r="A4" s="366"/>
      <c r="B4" s="370" t="s">
        <v>575</v>
      </c>
      <c r="C4" s="368"/>
      <c r="D4" s="368"/>
      <c r="E4" s="361"/>
      <c r="F4" s="369"/>
    </row>
    <row r="5" spans="1:6">
      <c r="A5" s="366"/>
      <c r="B5" s="367"/>
      <c r="C5" s="368"/>
      <c r="D5" s="368"/>
      <c r="E5" s="361"/>
      <c r="F5" s="369"/>
    </row>
    <row r="6" spans="1:6">
      <c r="A6" s="366">
        <v>60</v>
      </c>
      <c r="B6" s="371" t="s">
        <v>576</v>
      </c>
      <c r="C6" s="372"/>
      <c r="D6" s="372"/>
      <c r="E6" s="362"/>
      <c r="F6" s="372"/>
    </row>
    <row r="7" spans="1:6">
      <c r="A7" s="373">
        <v>60.01</v>
      </c>
      <c r="B7" s="374" t="s">
        <v>577</v>
      </c>
      <c r="C7" s="375"/>
      <c r="D7" s="375"/>
      <c r="E7" s="363"/>
      <c r="F7" s="375"/>
    </row>
    <row r="8" spans="1:6" ht="31">
      <c r="A8" s="373">
        <v>60.02</v>
      </c>
      <c r="B8" s="374" t="s">
        <v>1263</v>
      </c>
      <c r="C8" s="375"/>
      <c r="D8" s="375"/>
      <c r="E8" s="363"/>
      <c r="F8" s="375"/>
    </row>
    <row r="9" spans="1:6" ht="31">
      <c r="A9" s="373">
        <v>60.03</v>
      </c>
      <c r="B9" s="374" t="s">
        <v>1264</v>
      </c>
      <c r="C9" s="375"/>
      <c r="D9" s="375"/>
      <c r="E9" s="363"/>
      <c r="F9" s="375"/>
    </row>
    <row r="10" spans="1:6" ht="31">
      <c r="A10" s="373">
        <v>60.04</v>
      </c>
      <c r="B10" s="374" t="s">
        <v>578</v>
      </c>
      <c r="C10" s="375"/>
      <c r="D10" s="375"/>
      <c r="E10" s="363"/>
      <c r="F10" s="375"/>
    </row>
    <row r="11" spans="1:6" ht="46.5">
      <c r="A11" s="373">
        <v>60.05</v>
      </c>
      <c r="B11" s="374" t="s">
        <v>579</v>
      </c>
      <c r="C11" s="375"/>
      <c r="D11" s="375"/>
      <c r="E11" s="363"/>
      <c r="F11" s="375"/>
    </row>
    <row r="12" spans="1:6" ht="62">
      <c r="A12" s="373">
        <v>60.06</v>
      </c>
      <c r="B12" s="374" t="s">
        <v>1265</v>
      </c>
      <c r="C12" s="375"/>
      <c r="D12" s="375"/>
      <c r="E12" s="363"/>
      <c r="F12" s="375"/>
    </row>
    <row r="13" spans="1:6" ht="46.5">
      <c r="A13" s="373">
        <v>60.07</v>
      </c>
      <c r="B13" s="374" t="s">
        <v>580</v>
      </c>
      <c r="C13" s="375"/>
      <c r="D13" s="375"/>
      <c r="E13" s="363"/>
      <c r="F13" s="375"/>
    </row>
    <row r="14" spans="1:6" ht="46.5">
      <c r="A14" s="373">
        <v>60.08</v>
      </c>
      <c r="B14" s="374" t="s">
        <v>1266</v>
      </c>
      <c r="C14" s="375"/>
      <c r="D14" s="375"/>
      <c r="E14" s="363"/>
      <c r="F14" s="375"/>
    </row>
    <row r="15" spans="1:6" ht="31">
      <c r="A15" s="373">
        <v>60.09</v>
      </c>
      <c r="B15" s="374" t="s">
        <v>581</v>
      </c>
      <c r="C15" s="375"/>
      <c r="D15" s="375"/>
      <c r="E15" s="363"/>
      <c r="F15" s="375"/>
    </row>
    <row r="16" spans="1:6" ht="46.5">
      <c r="A16" s="376">
        <v>60.1</v>
      </c>
      <c r="B16" s="377" t="s">
        <v>1267</v>
      </c>
      <c r="C16" s="378"/>
      <c r="D16" s="378"/>
      <c r="E16" s="364"/>
      <c r="F16" s="378"/>
    </row>
    <row r="17" spans="1:6" ht="31">
      <c r="A17" s="373">
        <v>60.11</v>
      </c>
      <c r="B17" s="374" t="s">
        <v>582</v>
      </c>
      <c r="C17" s="375"/>
      <c r="D17" s="375"/>
      <c r="E17" s="363"/>
      <c r="F17" s="375"/>
    </row>
    <row r="18" spans="1:6" ht="46.5">
      <c r="A18" s="373">
        <v>60.120000000000097</v>
      </c>
      <c r="B18" s="374" t="s">
        <v>583</v>
      </c>
      <c r="C18" s="375"/>
      <c r="D18" s="375"/>
      <c r="E18" s="363"/>
      <c r="F18" s="375"/>
    </row>
    <row r="19" spans="1:6">
      <c r="A19" s="373" t="s">
        <v>19</v>
      </c>
      <c r="B19" s="374" t="s">
        <v>584</v>
      </c>
      <c r="C19" s="375"/>
      <c r="D19" s="375"/>
      <c r="E19" s="363"/>
      <c r="F19" s="375"/>
    </row>
    <row r="20" spans="1:6">
      <c r="A20" s="373" t="s">
        <v>20</v>
      </c>
      <c r="B20" s="374" t="s">
        <v>585</v>
      </c>
      <c r="C20" s="375"/>
      <c r="D20" s="375"/>
      <c r="E20" s="363"/>
      <c r="F20" s="375"/>
    </row>
    <row r="21" spans="1:6" ht="46.5">
      <c r="A21" s="373" t="s">
        <v>21</v>
      </c>
      <c r="B21" s="374" t="s">
        <v>586</v>
      </c>
      <c r="C21" s="375"/>
      <c r="D21" s="375"/>
      <c r="E21" s="363"/>
      <c r="F21" s="375"/>
    </row>
    <row r="22" spans="1:6">
      <c r="A22" s="373" t="s">
        <v>378</v>
      </c>
      <c r="B22" s="374" t="s">
        <v>587</v>
      </c>
      <c r="C22" s="375"/>
      <c r="D22" s="375"/>
      <c r="E22" s="363"/>
      <c r="F22" s="375"/>
    </row>
    <row r="23" spans="1:6" ht="31">
      <c r="A23" s="373" t="s">
        <v>380</v>
      </c>
      <c r="B23" s="374" t="s">
        <v>588</v>
      </c>
      <c r="C23" s="375"/>
      <c r="D23" s="375"/>
      <c r="E23" s="363"/>
      <c r="F23" s="375"/>
    </row>
    <row r="24" spans="1:6">
      <c r="A24" s="373" t="s">
        <v>65</v>
      </c>
      <c r="B24" s="374" t="s">
        <v>589</v>
      </c>
      <c r="C24" s="375"/>
      <c r="D24" s="375"/>
      <c r="E24" s="363"/>
      <c r="F24" s="375"/>
    </row>
    <row r="25" spans="1:6">
      <c r="A25" s="373">
        <v>60.13</v>
      </c>
      <c r="B25" s="374" t="s">
        <v>590</v>
      </c>
      <c r="C25" s="375"/>
      <c r="D25" s="375"/>
      <c r="E25" s="363"/>
      <c r="F25" s="375"/>
    </row>
    <row r="26" spans="1:6">
      <c r="A26" s="373" t="s">
        <v>19</v>
      </c>
      <c r="B26" s="374" t="s">
        <v>584</v>
      </c>
      <c r="C26" s="375"/>
      <c r="D26" s="375"/>
      <c r="E26" s="363"/>
      <c r="F26" s="375"/>
    </row>
    <row r="27" spans="1:6">
      <c r="A27" s="373" t="s">
        <v>20</v>
      </c>
      <c r="B27" s="374" t="s">
        <v>591</v>
      </c>
      <c r="C27" s="375"/>
      <c r="D27" s="375"/>
      <c r="E27" s="363"/>
      <c r="F27" s="375"/>
    </row>
    <row r="28" spans="1:6" ht="77.5">
      <c r="A28" s="373" t="s">
        <v>21</v>
      </c>
      <c r="B28" s="374" t="s">
        <v>592</v>
      </c>
      <c r="C28" s="375"/>
      <c r="D28" s="375"/>
      <c r="E28" s="363"/>
      <c r="F28" s="375"/>
    </row>
    <row r="29" spans="1:6">
      <c r="A29" s="373" t="s">
        <v>378</v>
      </c>
      <c r="B29" s="374" t="s">
        <v>587</v>
      </c>
      <c r="C29" s="375"/>
      <c r="D29" s="375"/>
      <c r="E29" s="363"/>
      <c r="F29" s="375"/>
    </row>
    <row r="30" spans="1:6" ht="31">
      <c r="A30" s="373" t="s">
        <v>380</v>
      </c>
      <c r="B30" s="374" t="s">
        <v>593</v>
      </c>
      <c r="C30" s="375"/>
      <c r="D30" s="375"/>
      <c r="E30" s="363"/>
      <c r="F30" s="375"/>
    </row>
    <row r="31" spans="1:6">
      <c r="A31" s="373" t="s">
        <v>65</v>
      </c>
      <c r="B31" s="374" t="s">
        <v>589</v>
      </c>
      <c r="C31" s="375"/>
      <c r="D31" s="375"/>
      <c r="E31" s="363"/>
      <c r="F31" s="375"/>
    </row>
    <row r="32" spans="1:6" ht="77.5">
      <c r="A32" s="373">
        <v>60.14</v>
      </c>
      <c r="B32" s="374" t="s">
        <v>594</v>
      </c>
      <c r="C32" s="375"/>
      <c r="D32" s="375"/>
      <c r="E32" s="363"/>
      <c r="F32" s="375"/>
    </row>
    <row r="33" spans="1:6" ht="31">
      <c r="A33" s="373">
        <v>60.15</v>
      </c>
      <c r="B33" s="374" t="s">
        <v>595</v>
      </c>
      <c r="C33" s="375"/>
      <c r="D33" s="375"/>
      <c r="E33" s="363"/>
      <c r="F33" s="375"/>
    </row>
    <row r="34" spans="1:6" ht="31">
      <c r="A34" s="373">
        <v>60.16</v>
      </c>
      <c r="B34" s="374" t="s">
        <v>596</v>
      </c>
      <c r="C34" s="375"/>
      <c r="D34" s="375"/>
      <c r="E34" s="363"/>
      <c r="F34" s="375"/>
    </row>
    <row r="35" spans="1:6" ht="201.5">
      <c r="A35" s="373">
        <v>60.17</v>
      </c>
      <c r="B35" s="374" t="s">
        <v>1268</v>
      </c>
      <c r="C35" s="375"/>
      <c r="D35" s="375"/>
      <c r="E35" s="363"/>
      <c r="F35" s="375"/>
    </row>
    <row r="36" spans="1:6" ht="46.5">
      <c r="A36" s="373"/>
      <c r="B36" s="374" t="s">
        <v>597</v>
      </c>
      <c r="C36" s="375"/>
      <c r="D36" s="375"/>
      <c r="E36" s="363"/>
      <c r="F36" s="375"/>
    </row>
    <row r="37" spans="1:6" ht="31">
      <c r="A37" s="373">
        <v>60.18</v>
      </c>
      <c r="B37" s="374" t="s">
        <v>598</v>
      </c>
      <c r="C37" s="375"/>
      <c r="D37" s="375"/>
      <c r="E37" s="363"/>
      <c r="F37" s="375"/>
    </row>
    <row r="38" spans="1:6" ht="62">
      <c r="A38" s="373">
        <v>60.19</v>
      </c>
      <c r="B38" s="374" t="s">
        <v>599</v>
      </c>
      <c r="C38" s="375"/>
      <c r="D38" s="375"/>
      <c r="E38" s="363"/>
      <c r="F38" s="375"/>
    </row>
    <row r="39" spans="1:6" ht="46.5">
      <c r="A39" s="376">
        <v>60.2</v>
      </c>
      <c r="B39" s="374" t="s">
        <v>600</v>
      </c>
      <c r="C39" s="375"/>
      <c r="D39" s="375"/>
      <c r="E39" s="363"/>
      <c r="F39" s="375"/>
    </row>
    <row r="40" spans="1:6">
      <c r="A40" s="373"/>
      <c r="B40" s="374"/>
      <c r="C40" s="375"/>
      <c r="D40" s="375"/>
      <c r="E40" s="363"/>
      <c r="F40" s="375"/>
    </row>
    <row r="41" spans="1:6">
      <c r="A41" s="366"/>
      <c r="B41" s="379" t="s">
        <v>1269</v>
      </c>
      <c r="C41" s="372"/>
      <c r="D41" s="372"/>
      <c r="E41" s="29"/>
      <c r="F41" s="28"/>
    </row>
    <row r="42" spans="1:6">
      <c r="A42" s="373"/>
      <c r="B42" s="379" t="s">
        <v>1270</v>
      </c>
      <c r="C42" s="372"/>
      <c r="D42" s="372"/>
      <c r="E42" s="29"/>
      <c r="F42" s="28"/>
    </row>
    <row r="43" spans="1:6">
      <c r="A43" s="373"/>
      <c r="B43" s="374"/>
      <c r="C43" s="375"/>
      <c r="D43" s="375"/>
      <c r="E43" s="363"/>
      <c r="F43" s="375"/>
    </row>
    <row r="44" spans="1:6">
      <c r="A44" s="366">
        <v>61</v>
      </c>
      <c r="B44" s="377" t="s">
        <v>601</v>
      </c>
      <c r="C44" s="372"/>
      <c r="D44" s="372"/>
      <c r="E44" s="29"/>
      <c r="F44" s="28"/>
    </row>
    <row r="45" spans="1:6">
      <c r="A45" s="373"/>
      <c r="B45" s="374"/>
      <c r="C45" s="375"/>
      <c r="D45" s="375"/>
      <c r="E45" s="363"/>
      <c r="F45" s="375"/>
    </row>
    <row r="46" spans="1:6" ht="62">
      <c r="A46" s="366" t="s">
        <v>38</v>
      </c>
      <c r="B46" s="379" t="s">
        <v>602</v>
      </c>
      <c r="C46" s="372"/>
      <c r="D46" s="372"/>
      <c r="E46" s="29"/>
      <c r="F46" s="28"/>
    </row>
    <row r="47" spans="1:6">
      <c r="A47" s="373"/>
      <c r="B47" s="374"/>
      <c r="C47" s="375"/>
      <c r="D47" s="375"/>
      <c r="E47" s="363"/>
      <c r="F47" s="375"/>
    </row>
    <row r="48" spans="1:6" ht="50.5">
      <c r="A48" s="373">
        <v>1</v>
      </c>
      <c r="B48" s="377" t="s">
        <v>1271</v>
      </c>
      <c r="C48" s="372"/>
      <c r="D48" s="372"/>
      <c r="E48" s="29"/>
      <c r="F48" s="28"/>
    </row>
    <row r="49" spans="1:6">
      <c r="A49" s="373" t="s">
        <v>603</v>
      </c>
      <c r="B49" s="374" t="s">
        <v>604</v>
      </c>
      <c r="C49" s="372" t="s">
        <v>18</v>
      </c>
      <c r="D49" s="747">
        <v>570</v>
      </c>
      <c r="E49" s="748"/>
      <c r="F49" s="749">
        <f>D49*E49</f>
        <v>0</v>
      </c>
    </row>
    <row r="50" spans="1:6">
      <c r="A50" s="373" t="s">
        <v>605</v>
      </c>
      <c r="B50" s="374" t="s">
        <v>606</v>
      </c>
      <c r="C50" s="372" t="s">
        <v>18</v>
      </c>
      <c r="D50" s="747">
        <v>20</v>
      </c>
      <c r="E50" s="748"/>
      <c r="F50" s="749">
        <f t="shared" ref="F50:F51" si="0">D50*E50</f>
        <v>0</v>
      </c>
    </row>
    <row r="51" spans="1:6">
      <c r="A51" s="373" t="s">
        <v>607</v>
      </c>
      <c r="B51" s="374" t="s">
        <v>608</v>
      </c>
      <c r="C51" s="372" t="s">
        <v>18</v>
      </c>
      <c r="D51" s="747">
        <v>380</v>
      </c>
      <c r="E51" s="748"/>
      <c r="F51" s="749">
        <f t="shared" si="0"/>
        <v>0</v>
      </c>
    </row>
    <row r="52" spans="1:6">
      <c r="A52" s="366" t="s">
        <v>38</v>
      </c>
      <c r="B52" s="379" t="s">
        <v>609</v>
      </c>
      <c r="C52" s="372"/>
      <c r="D52" s="747"/>
      <c r="E52" s="750"/>
      <c r="F52" s="749"/>
    </row>
    <row r="53" spans="1:6">
      <c r="A53" s="373"/>
      <c r="B53" s="374"/>
      <c r="C53" s="375"/>
      <c r="D53" s="751"/>
      <c r="E53" s="752"/>
      <c r="F53" s="751"/>
    </row>
    <row r="54" spans="1:6">
      <c r="A54" s="366">
        <v>62</v>
      </c>
      <c r="B54" s="379" t="s">
        <v>610</v>
      </c>
      <c r="C54" s="372"/>
      <c r="D54" s="747"/>
      <c r="E54" s="750"/>
      <c r="F54" s="749"/>
    </row>
    <row r="55" spans="1:6" ht="52.5">
      <c r="A55" s="366" t="s">
        <v>19</v>
      </c>
      <c r="B55" s="377" t="s">
        <v>1272</v>
      </c>
      <c r="C55" s="372"/>
      <c r="D55" s="747"/>
      <c r="E55" s="750"/>
      <c r="F55" s="749"/>
    </row>
    <row r="56" spans="1:6" ht="31">
      <c r="A56" s="373" t="s">
        <v>603</v>
      </c>
      <c r="B56" s="374" t="s">
        <v>611</v>
      </c>
      <c r="C56" s="372" t="s">
        <v>573</v>
      </c>
      <c r="D56" s="747">
        <v>12</v>
      </c>
      <c r="E56" s="748"/>
      <c r="F56" s="749">
        <f t="shared" ref="F56:F57" si="1">D56*E56</f>
        <v>0</v>
      </c>
    </row>
    <row r="57" spans="1:6">
      <c r="A57" s="373" t="s">
        <v>605</v>
      </c>
      <c r="B57" s="374" t="s">
        <v>608</v>
      </c>
      <c r="C57" s="372" t="s">
        <v>573</v>
      </c>
      <c r="D57" s="747">
        <v>20</v>
      </c>
      <c r="E57" s="748"/>
      <c r="F57" s="749">
        <f t="shared" si="1"/>
        <v>0</v>
      </c>
    </row>
    <row r="58" spans="1:6" ht="31">
      <c r="A58" s="366" t="s">
        <v>38</v>
      </c>
      <c r="B58" s="379" t="s">
        <v>612</v>
      </c>
      <c r="C58" s="372"/>
      <c r="D58" s="747"/>
      <c r="E58" s="750"/>
      <c r="F58" s="749"/>
    </row>
    <row r="59" spans="1:6">
      <c r="A59" s="373"/>
      <c r="B59" s="374"/>
      <c r="C59" s="375"/>
      <c r="D59" s="751"/>
      <c r="E59" s="752"/>
      <c r="F59" s="751"/>
    </row>
    <row r="60" spans="1:6" ht="52.5">
      <c r="A60" s="373" t="s">
        <v>20</v>
      </c>
      <c r="B60" s="377" t="s">
        <v>1273</v>
      </c>
      <c r="C60" s="372"/>
      <c r="D60" s="747"/>
      <c r="E60" s="750"/>
      <c r="F60" s="749"/>
    </row>
    <row r="61" spans="1:6" ht="31">
      <c r="A61" s="373" t="s">
        <v>603</v>
      </c>
      <c r="B61" s="374" t="s">
        <v>611</v>
      </c>
      <c r="C61" s="372" t="s">
        <v>573</v>
      </c>
      <c r="D61" s="747" t="s">
        <v>533</v>
      </c>
      <c r="E61" s="748"/>
      <c r="F61" s="749"/>
    </row>
    <row r="62" spans="1:6">
      <c r="A62" s="373" t="s">
        <v>605</v>
      </c>
      <c r="B62" s="374" t="s">
        <v>608</v>
      </c>
      <c r="C62" s="372" t="s">
        <v>573</v>
      </c>
      <c r="D62" s="747" t="s">
        <v>533</v>
      </c>
      <c r="E62" s="748"/>
      <c r="F62" s="749"/>
    </row>
    <row r="63" spans="1:6">
      <c r="A63" s="373"/>
      <c r="B63" s="374"/>
      <c r="C63" s="375"/>
      <c r="D63" s="751"/>
      <c r="E63" s="752"/>
      <c r="F63" s="751"/>
    </row>
    <row r="64" spans="1:6" ht="31">
      <c r="A64" s="366" t="s">
        <v>38</v>
      </c>
      <c r="B64" s="379" t="s">
        <v>612</v>
      </c>
      <c r="C64" s="372"/>
      <c r="D64" s="747"/>
      <c r="E64" s="750"/>
      <c r="F64" s="749"/>
    </row>
    <row r="65" spans="1:6">
      <c r="A65" s="373"/>
      <c r="B65" s="374"/>
      <c r="C65" s="375"/>
      <c r="D65" s="751"/>
      <c r="E65" s="752"/>
      <c r="F65" s="751"/>
    </row>
    <row r="66" spans="1:6" ht="35">
      <c r="A66" s="373">
        <v>63</v>
      </c>
      <c r="B66" s="379" t="s">
        <v>1274</v>
      </c>
      <c r="C66" s="372"/>
      <c r="D66" s="747"/>
      <c r="E66" s="750"/>
      <c r="F66" s="749"/>
    </row>
    <row r="67" spans="1:6" ht="46.5">
      <c r="A67" s="373" t="s">
        <v>603</v>
      </c>
      <c r="B67" s="374" t="s">
        <v>613</v>
      </c>
      <c r="C67" s="372" t="s">
        <v>18</v>
      </c>
      <c r="D67" s="747" t="s">
        <v>533</v>
      </c>
      <c r="E67" s="748"/>
      <c r="F67" s="749"/>
    </row>
    <row r="68" spans="1:6" ht="31">
      <c r="A68" s="373" t="s">
        <v>605</v>
      </c>
      <c r="B68" s="374" t="s">
        <v>614</v>
      </c>
      <c r="C68" s="372" t="s">
        <v>18</v>
      </c>
      <c r="D68" s="747">
        <v>8</v>
      </c>
      <c r="E68" s="748"/>
      <c r="F68" s="749">
        <f>D68*E68</f>
        <v>0</v>
      </c>
    </row>
    <row r="69" spans="1:6">
      <c r="A69" s="373"/>
      <c r="B69" s="374"/>
      <c r="C69" s="375"/>
      <c r="D69" s="751"/>
      <c r="E69" s="752"/>
      <c r="F69" s="751"/>
    </row>
    <row r="70" spans="1:6" ht="31">
      <c r="A70" s="366" t="s">
        <v>38</v>
      </c>
      <c r="B70" s="379" t="s">
        <v>615</v>
      </c>
      <c r="C70" s="372"/>
      <c r="D70" s="747"/>
      <c r="E70" s="750"/>
      <c r="F70" s="749"/>
    </row>
    <row r="71" spans="1:6">
      <c r="A71" s="373"/>
      <c r="B71" s="374"/>
      <c r="C71" s="375"/>
      <c r="D71" s="751"/>
      <c r="E71" s="752"/>
      <c r="F71" s="751"/>
    </row>
    <row r="72" spans="1:6" ht="31">
      <c r="A72" s="373">
        <v>64</v>
      </c>
      <c r="B72" s="379" t="s">
        <v>616</v>
      </c>
      <c r="C72" s="372"/>
      <c r="D72" s="747"/>
      <c r="E72" s="750"/>
      <c r="F72" s="749"/>
    </row>
    <row r="73" spans="1:6" ht="37">
      <c r="A73" s="373" t="s">
        <v>603</v>
      </c>
      <c r="B73" s="374" t="s">
        <v>1275</v>
      </c>
      <c r="C73" s="372" t="s">
        <v>18</v>
      </c>
      <c r="D73" s="747">
        <v>30</v>
      </c>
      <c r="E73" s="748"/>
      <c r="F73" s="749">
        <f>D73*E73</f>
        <v>0</v>
      </c>
    </row>
    <row r="74" spans="1:6">
      <c r="A74" s="373"/>
      <c r="B74" s="374"/>
      <c r="C74" s="375"/>
      <c r="D74" s="751"/>
      <c r="E74" s="752"/>
      <c r="F74" s="751"/>
    </row>
    <row r="75" spans="1:6">
      <c r="A75" s="373">
        <v>65</v>
      </c>
      <c r="B75" s="379" t="s">
        <v>617</v>
      </c>
      <c r="C75" s="372"/>
      <c r="D75" s="747"/>
      <c r="E75" s="750"/>
      <c r="F75" s="749"/>
    </row>
    <row r="76" spans="1:6" ht="77.5">
      <c r="A76" s="366" t="s">
        <v>618</v>
      </c>
      <c r="B76" s="379" t="s">
        <v>619</v>
      </c>
      <c r="C76" s="372"/>
      <c r="D76" s="747"/>
      <c r="E76" s="750"/>
      <c r="F76" s="749"/>
    </row>
    <row r="77" spans="1:6">
      <c r="A77" s="373" t="s">
        <v>603</v>
      </c>
      <c r="B77" s="374" t="s">
        <v>620</v>
      </c>
      <c r="C77" s="372" t="s">
        <v>18</v>
      </c>
      <c r="D77" s="747" t="s">
        <v>533</v>
      </c>
      <c r="E77" s="748"/>
      <c r="F77" s="749"/>
    </row>
    <row r="78" spans="1:6">
      <c r="A78" s="373" t="s">
        <v>605</v>
      </c>
      <c r="B78" s="374" t="s">
        <v>621</v>
      </c>
      <c r="C78" s="372" t="s">
        <v>18</v>
      </c>
      <c r="D78" s="747" t="s">
        <v>533</v>
      </c>
      <c r="E78" s="748"/>
      <c r="F78" s="749"/>
    </row>
    <row r="79" spans="1:6">
      <c r="A79" s="373" t="s">
        <v>607</v>
      </c>
      <c r="B79" s="374" t="s">
        <v>622</v>
      </c>
      <c r="C79" s="372" t="s">
        <v>18</v>
      </c>
      <c r="D79" s="747">
        <v>150</v>
      </c>
      <c r="E79" s="748"/>
      <c r="F79" s="749">
        <f>D79*E79</f>
        <v>0</v>
      </c>
    </row>
    <row r="80" spans="1:6">
      <c r="A80" s="373"/>
      <c r="B80" s="374"/>
      <c r="C80" s="375"/>
      <c r="D80" s="751"/>
      <c r="E80" s="753"/>
      <c r="F80" s="754"/>
    </row>
    <row r="81" spans="1:6" ht="77.5">
      <c r="A81" s="380" t="s">
        <v>623</v>
      </c>
      <c r="B81" s="379" t="s">
        <v>624</v>
      </c>
      <c r="C81" s="375"/>
      <c r="D81" s="751"/>
      <c r="E81" s="750"/>
      <c r="F81" s="749"/>
    </row>
    <row r="82" spans="1:6">
      <c r="A82" s="373" t="s">
        <v>603</v>
      </c>
      <c r="B82" s="374" t="s">
        <v>620</v>
      </c>
      <c r="C82" s="372" t="s">
        <v>18</v>
      </c>
      <c r="D82" s="747" t="s">
        <v>533</v>
      </c>
      <c r="E82" s="748"/>
      <c r="F82" s="749"/>
    </row>
    <row r="83" spans="1:6">
      <c r="A83" s="373" t="s">
        <v>605</v>
      </c>
      <c r="B83" s="374" t="s">
        <v>621</v>
      </c>
      <c r="C83" s="372" t="s">
        <v>18</v>
      </c>
      <c r="D83" s="747" t="s">
        <v>533</v>
      </c>
      <c r="E83" s="748"/>
      <c r="F83" s="749"/>
    </row>
    <row r="84" spans="1:6">
      <c r="A84" s="373" t="s">
        <v>607</v>
      </c>
      <c r="B84" s="374" t="s">
        <v>622</v>
      </c>
      <c r="C84" s="372" t="s">
        <v>18</v>
      </c>
      <c r="D84" s="747">
        <v>260</v>
      </c>
      <c r="E84" s="748"/>
      <c r="F84" s="749">
        <f>D84*E84</f>
        <v>0</v>
      </c>
    </row>
    <row r="85" spans="1:6">
      <c r="A85" s="373"/>
      <c r="B85" s="374"/>
      <c r="C85" s="375"/>
      <c r="D85" s="751"/>
      <c r="E85" s="753"/>
      <c r="F85" s="754"/>
    </row>
    <row r="86" spans="1:6" ht="31">
      <c r="A86" s="373">
        <v>66</v>
      </c>
      <c r="B86" s="379" t="s">
        <v>625</v>
      </c>
      <c r="C86" s="372"/>
      <c r="D86" s="747"/>
      <c r="E86" s="750"/>
      <c r="F86" s="749"/>
    </row>
    <row r="87" spans="1:6" ht="65">
      <c r="A87" s="373" t="s">
        <v>603</v>
      </c>
      <c r="B87" s="374" t="s">
        <v>1276</v>
      </c>
      <c r="C87" s="372" t="s">
        <v>18</v>
      </c>
      <c r="D87" s="747">
        <v>160</v>
      </c>
      <c r="E87" s="748"/>
      <c r="F87" s="749">
        <f>D87*E87</f>
        <v>0</v>
      </c>
    </row>
    <row r="88" spans="1:6" ht="65">
      <c r="A88" s="373" t="s">
        <v>605</v>
      </c>
      <c r="B88" s="374" t="s">
        <v>1277</v>
      </c>
      <c r="C88" s="372" t="s">
        <v>18</v>
      </c>
      <c r="D88" s="747">
        <v>280</v>
      </c>
      <c r="E88" s="748"/>
      <c r="F88" s="749">
        <f>D88*E88</f>
        <v>0</v>
      </c>
    </row>
    <row r="89" spans="1:6">
      <c r="A89" s="373"/>
      <c r="B89" s="374"/>
      <c r="C89" s="375"/>
      <c r="D89" s="751"/>
      <c r="E89" s="752"/>
      <c r="F89" s="751"/>
    </row>
    <row r="90" spans="1:6">
      <c r="A90" s="373">
        <v>67</v>
      </c>
      <c r="B90" s="379" t="s">
        <v>626</v>
      </c>
      <c r="C90" s="372"/>
      <c r="D90" s="747"/>
      <c r="E90" s="750"/>
      <c r="F90" s="749"/>
    </row>
    <row r="91" spans="1:6" ht="49.5">
      <c r="A91" s="373" t="s">
        <v>603</v>
      </c>
      <c r="B91" s="374" t="s">
        <v>1278</v>
      </c>
      <c r="C91" s="372" t="s">
        <v>18</v>
      </c>
      <c r="D91" s="747">
        <v>35</v>
      </c>
      <c r="E91" s="748"/>
      <c r="F91" s="749">
        <f>D91*E91</f>
        <v>0</v>
      </c>
    </row>
    <row r="92" spans="1:6">
      <c r="A92" s="373"/>
      <c r="B92" s="374"/>
      <c r="C92" s="375"/>
      <c r="D92" s="751"/>
      <c r="E92" s="752"/>
      <c r="F92" s="751"/>
    </row>
    <row r="93" spans="1:6" ht="31">
      <c r="A93" s="373">
        <v>68</v>
      </c>
      <c r="B93" s="379" t="s">
        <v>627</v>
      </c>
      <c r="C93" s="372"/>
      <c r="D93" s="747"/>
      <c r="E93" s="750"/>
      <c r="F93" s="749"/>
    </row>
    <row r="94" spans="1:6" ht="52.5">
      <c r="A94" s="373" t="s">
        <v>66</v>
      </c>
      <c r="B94" s="374" t="s">
        <v>1279</v>
      </c>
      <c r="C94" s="372" t="s">
        <v>18</v>
      </c>
      <c r="D94" s="747">
        <v>95</v>
      </c>
      <c r="E94" s="748"/>
      <c r="F94" s="749">
        <f>D94*E94</f>
        <v>0</v>
      </c>
    </row>
    <row r="95" spans="1:6">
      <c r="A95" s="373"/>
      <c r="B95" s="374"/>
      <c r="C95" s="375"/>
      <c r="D95" s="751"/>
      <c r="E95" s="752"/>
      <c r="F95" s="751"/>
    </row>
    <row r="96" spans="1:6">
      <c r="A96" s="373">
        <v>69</v>
      </c>
      <c r="B96" s="379" t="s">
        <v>628</v>
      </c>
      <c r="C96" s="372"/>
      <c r="D96" s="747"/>
      <c r="E96" s="755"/>
      <c r="F96" s="747"/>
    </row>
    <row r="97" spans="1:6" ht="50.5">
      <c r="A97" s="373" t="s">
        <v>603</v>
      </c>
      <c r="B97" s="374" t="s">
        <v>1280</v>
      </c>
      <c r="C97" s="372" t="s">
        <v>18</v>
      </c>
      <c r="D97" s="747">
        <v>135</v>
      </c>
      <c r="E97" s="756"/>
      <c r="F97" s="749">
        <f>D97*E97</f>
        <v>0</v>
      </c>
    </row>
    <row r="98" spans="1:6" ht="66">
      <c r="A98" s="373" t="s">
        <v>605</v>
      </c>
      <c r="B98" s="374" t="s">
        <v>1281</v>
      </c>
      <c r="C98" s="372" t="s">
        <v>629</v>
      </c>
      <c r="D98" s="747">
        <v>78</v>
      </c>
      <c r="E98" s="756"/>
      <c r="F98" s="749">
        <f>D98*E98</f>
        <v>0</v>
      </c>
    </row>
    <row r="99" spans="1:6">
      <c r="A99" s="373"/>
      <c r="B99" s="374"/>
      <c r="C99" s="375"/>
      <c r="D99" s="751"/>
      <c r="E99" s="752"/>
      <c r="F99" s="751"/>
    </row>
    <row r="100" spans="1:6" ht="46.5">
      <c r="A100" s="373">
        <v>70</v>
      </c>
      <c r="B100" s="379" t="s">
        <v>630</v>
      </c>
      <c r="C100" s="372"/>
      <c r="D100" s="747"/>
      <c r="E100" s="755"/>
      <c r="F100" s="747"/>
    </row>
    <row r="101" spans="1:6" ht="66">
      <c r="A101" s="373" t="s">
        <v>603</v>
      </c>
      <c r="B101" s="374" t="s">
        <v>1282</v>
      </c>
      <c r="C101" s="372" t="s">
        <v>18</v>
      </c>
      <c r="D101" s="747">
        <v>8</v>
      </c>
      <c r="E101" s="756"/>
      <c r="F101" s="749">
        <f>D101*E101</f>
        <v>0</v>
      </c>
    </row>
    <row r="102" spans="1:6" ht="99">
      <c r="A102" s="373" t="s">
        <v>605</v>
      </c>
      <c r="B102" s="374" t="s">
        <v>1283</v>
      </c>
      <c r="C102" s="372" t="s">
        <v>629</v>
      </c>
      <c r="D102" s="747">
        <v>10</v>
      </c>
      <c r="E102" s="756"/>
      <c r="F102" s="749">
        <f>D102*E102</f>
        <v>0</v>
      </c>
    </row>
    <row r="103" spans="1:6">
      <c r="A103" s="373"/>
      <c r="B103" s="374"/>
      <c r="C103" s="375"/>
      <c r="D103" s="751"/>
      <c r="E103" s="752"/>
      <c r="F103" s="751"/>
    </row>
    <row r="104" spans="1:6" ht="31">
      <c r="A104" s="366">
        <v>71</v>
      </c>
      <c r="B104" s="379" t="s">
        <v>631</v>
      </c>
      <c r="C104" s="372"/>
      <c r="D104" s="747"/>
      <c r="E104" s="755"/>
      <c r="F104" s="747"/>
    </row>
    <row r="105" spans="1:6" ht="65">
      <c r="A105" s="373" t="s">
        <v>618</v>
      </c>
      <c r="B105" s="374" t="s">
        <v>1284</v>
      </c>
      <c r="C105" s="372" t="s">
        <v>18</v>
      </c>
      <c r="D105" s="747">
        <v>12</v>
      </c>
      <c r="E105" s="756"/>
      <c r="F105" s="749">
        <f t="shared" ref="F105:F106" si="2">D105*E105</f>
        <v>0</v>
      </c>
    </row>
    <row r="106" spans="1:6" ht="65">
      <c r="A106" s="373" t="s">
        <v>623</v>
      </c>
      <c r="B106" s="374" t="s">
        <v>1285</v>
      </c>
      <c r="C106" s="372" t="s">
        <v>18</v>
      </c>
      <c r="D106" s="747">
        <v>6</v>
      </c>
      <c r="E106" s="756"/>
      <c r="F106" s="749">
        <f t="shared" si="2"/>
        <v>0</v>
      </c>
    </row>
    <row r="107" spans="1:6" ht="65">
      <c r="A107" s="373" t="s">
        <v>632</v>
      </c>
      <c r="B107" s="374" t="s">
        <v>1286</v>
      </c>
      <c r="C107" s="372" t="s">
        <v>18</v>
      </c>
      <c r="D107" s="747" t="s">
        <v>533</v>
      </c>
      <c r="E107" s="756"/>
      <c r="F107" s="747"/>
    </row>
    <row r="108" spans="1:6" ht="65">
      <c r="A108" s="373" t="s">
        <v>633</v>
      </c>
      <c r="B108" s="374" t="s">
        <v>1287</v>
      </c>
      <c r="C108" s="372" t="s">
        <v>18</v>
      </c>
      <c r="D108" s="747" t="s">
        <v>533</v>
      </c>
      <c r="E108" s="756"/>
      <c r="F108" s="747"/>
    </row>
    <row r="109" spans="1:6" ht="65">
      <c r="A109" s="373" t="s">
        <v>634</v>
      </c>
      <c r="B109" s="374" t="s">
        <v>1288</v>
      </c>
      <c r="C109" s="372" t="s">
        <v>18</v>
      </c>
      <c r="D109" s="747">
        <v>3</v>
      </c>
      <c r="E109" s="756"/>
      <c r="F109" s="749">
        <f>D109*E109</f>
        <v>0</v>
      </c>
    </row>
    <row r="110" spans="1:6">
      <c r="A110" s="373"/>
      <c r="B110" s="374"/>
      <c r="C110" s="375"/>
      <c r="D110" s="751"/>
      <c r="E110" s="752"/>
      <c r="F110" s="751"/>
    </row>
    <row r="111" spans="1:6">
      <c r="A111" s="366">
        <v>72</v>
      </c>
      <c r="B111" s="377" t="s">
        <v>635</v>
      </c>
      <c r="C111" s="372"/>
      <c r="D111" s="747"/>
      <c r="E111" s="755"/>
      <c r="F111" s="747"/>
    </row>
    <row r="112" spans="1:6">
      <c r="A112" s="373"/>
      <c r="B112" s="374"/>
      <c r="C112" s="375"/>
      <c r="D112" s="751"/>
      <c r="E112" s="752"/>
      <c r="F112" s="751"/>
    </row>
    <row r="113" spans="1:6">
      <c r="A113" s="366" t="s">
        <v>19</v>
      </c>
      <c r="B113" s="379" t="s">
        <v>636</v>
      </c>
      <c r="C113" s="372"/>
      <c r="D113" s="747"/>
      <c r="E113" s="755"/>
      <c r="F113" s="747"/>
    </row>
    <row r="114" spans="1:6" ht="31">
      <c r="A114" s="381" t="s">
        <v>603</v>
      </c>
      <c r="B114" s="374" t="s">
        <v>637</v>
      </c>
      <c r="C114" s="372" t="s">
        <v>18</v>
      </c>
      <c r="D114" s="747">
        <v>10</v>
      </c>
      <c r="E114" s="748"/>
      <c r="F114" s="749">
        <f>D114*E114</f>
        <v>0</v>
      </c>
    </row>
    <row r="115" spans="1:6">
      <c r="A115" s="373"/>
      <c r="B115" s="374"/>
      <c r="C115" s="375"/>
      <c r="D115" s="751"/>
      <c r="E115" s="752"/>
      <c r="F115" s="751"/>
    </row>
    <row r="116" spans="1:6">
      <c r="A116" s="366" t="s">
        <v>20</v>
      </c>
      <c r="B116" s="379" t="s">
        <v>638</v>
      </c>
      <c r="C116" s="372"/>
      <c r="D116" s="747"/>
      <c r="E116" s="755"/>
      <c r="F116" s="747"/>
    </row>
    <row r="117" spans="1:6" ht="34">
      <c r="A117" s="373" t="s">
        <v>603</v>
      </c>
      <c r="B117" s="374" t="s">
        <v>1289</v>
      </c>
      <c r="C117" s="372" t="s">
        <v>639</v>
      </c>
      <c r="D117" s="747" t="s">
        <v>533</v>
      </c>
      <c r="E117" s="756"/>
      <c r="F117" s="747"/>
    </row>
    <row r="118" spans="1:6" ht="34">
      <c r="A118" s="373" t="s">
        <v>605</v>
      </c>
      <c r="B118" s="374" t="s">
        <v>1290</v>
      </c>
      <c r="C118" s="372" t="s">
        <v>639</v>
      </c>
      <c r="D118" s="747">
        <v>100</v>
      </c>
      <c r="E118" s="748"/>
      <c r="F118" s="749">
        <f t="shared" ref="F118:F119" si="3">D118*E118</f>
        <v>0</v>
      </c>
    </row>
    <row r="119" spans="1:6" ht="34">
      <c r="A119" s="373" t="s">
        <v>607</v>
      </c>
      <c r="B119" s="374" t="s">
        <v>1291</v>
      </c>
      <c r="C119" s="372" t="s">
        <v>639</v>
      </c>
      <c r="D119" s="747">
        <v>80</v>
      </c>
      <c r="E119" s="748"/>
      <c r="F119" s="749">
        <f t="shared" si="3"/>
        <v>0</v>
      </c>
    </row>
    <row r="120" spans="1:6">
      <c r="A120" s="373"/>
      <c r="B120" s="374"/>
      <c r="C120" s="375"/>
      <c r="D120" s="751"/>
      <c r="E120" s="752"/>
      <c r="F120" s="751"/>
    </row>
    <row r="121" spans="1:6">
      <c r="A121" s="366" t="s">
        <v>38</v>
      </c>
      <c r="B121" s="382" t="s">
        <v>640</v>
      </c>
      <c r="C121" s="372"/>
      <c r="D121" s="747"/>
      <c r="E121" s="755"/>
      <c r="F121" s="747"/>
    </row>
    <row r="122" spans="1:6">
      <c r="A122" s="373"/>
      <c r="B122" s="382" t="s">
        <v>641</v>
      </c>
      <c r="C122" s="372"/>
      <c r="D122" s="747"/>
      <c r="E122" s="755"/>
      <c r="F122" s="747"/>
    </row>
    <row r="123" spans="1:6">
      <c r="A123" s="373"/>
      <c r="B123" s="374"/>
      <c r="C123" s="372"/>
      <c r="D123" s="747"/>
      <c r="E123" s="755"/>
      <c r="F123" s="747"/>
    </row>
    <row r="124" spans="1:6">
      <c r="A124" s="373"/>
      <c r="B124" s="379"/>
      <c r="C124" s="372"/>
      <c r="D124" s="747"/>
      <c r="E124" s="755"/>
      <c r="F124" s="747"/>
    </row>
    <row r="125" spans="1:6">
      <c r="A125" s="366">
        <v>73</v>
      </c>
      <c r="B125" s="377" t="s">
        <v>642</v>
      </c>
      <c r="C125" s="372"/>
      <c r="D125" s="747"/>
      <c r="E125" s="755"/>
      <c r="F125" s="747"/>
    </row>
    <row r="126" spans="1:6">
      <c r="A126" s="373"/>
      <c r="B126" s="374"/>
      <c r="C126" s="375"/>
      <c r="D126" s="751"/>
      <c r="E126" s="757"/>
      <c r="F126" s="758"/>
    </row>
    <row r="127" spans="1:6">
      <c r="A127" s="383" t="s">
        <v>19</v>
      </c>
      <c r="B127" s="377" t="s">
        <v>643</v>
      </c>
      <c r="C127" s="372"/>
      <c r="D127" s="747"/>
      <c r="E127" s="750"/>
      <c r="F127" s="749"/>
    </row>
    <row r="128" spans="1:6" ht="139.5">
      <c r="A128" s="383"/>
      <c r="B128" s="384" t="s">
        <v>1292</v>
      </c>
      <c r="C128" s="372"/>
      <c r="D128" s="747"/>
      <c r="E128" s="750"/>
      <c r="F128" s="749"/>
    </row>
    <row r="129" spans="1:6">
      <c r="A129" s="383"/>
      <c r="B129" s="384"/>
      <c r="C129" s="372"/>
      <c r="D129" s="747"/>
      <c r="E129" s="750"/>
      <c r="F129" s="749"/>
    </row>
    <row r="130" spans="1:6">
      <c r="A130" s="381" t="s">
        <v>603</v>
      </c>
      <c r="B130" s="374" t="s">
        <v>644</v>
      </c>
      <c r="C130" s="372" t="s">
        <v>639</v>
      </c>
      <c r="D130" s="747" t="s">
        <v>533</v>
      </c>
      <c r="E130" s="748"/>
      <c r="F130" s="749"/>
    </row>
    <row r="131" spans="1:6">
      <c r="A131" s="381" t="s">
        <v>605</v>
      </c>
      <c r="B131" s="374" t="s">
        <v>645</v>
      </c>
      <c r="C131" s="372" t="s">
        <v>639</v>
      </c>
      <c r="D131" s="747">
        <v>90</v>
      </c>
      <c r="E131" s="748"/>
      <c r="F131" s="749">
        <f t="shared" ref="F131" si="4">D131*E131</f>
        <v>0</v>
      </c>
    </row>
    <row r="132" spans="1:6">
      <c r="A132" s="381" t="s">
        <v>607</v>
      </c>
      <c r="B132" s="374" t="s">
        <v>646</v>
      </c>
      <c r="C132" s="372" t="s">
        <v>639</v>
      </c>
      <c r="D132" s="747" t="s">
        <v>533</v>
      </c>
      <c r="E132" s="748"/>
      <c r="F132" s="749"/>
    </row>
    <row r="133" spans="1:6">
      <c r="A133" s="381" t="s">
        <v>647</v>
      </c>
      <c r="B133" s="374" t="s">
        <v>648</v>
      </c>
      <c r="C133" s="372" t="s">
        <v>639</v>
      </c>
      <c r="D133" s="747">
        <v>140</v>
      </c>
      <c r="E133" s="748"/>
      <c r="F133" s="749">
        <f t="shared" ref="F133:F134" si="5">D133*E133</f>
        <v>0</v>
      </c>
    </row>
    <row r="134" spans="1:6">
      <c r="A134" s="381" t="s">
        <v>649</v>
      </c>
      <c r="B134" s="374" t="s">
        <v>650</v>
      </c>
      <c r="C134" s="372" t="s">
        <v>639</v>
      </c>
      <c r="D134" s="747">
        <v>70</v>
      </c>
      <c r="E134" s="748"/>
      <c r="F134" s="749">
        <f t="shared" si="5"/>
        <v>0</v>
      </c>
    </row>
    <row r="135" spans="1:6">
      <c r="A135" s="381" t="s">
        <v>651</v>
      </c>
      <c r="B135" s="374" t="s">
        <v>652</v>
      </c>
      <c r="C135" s="372" t="s">
        <v>639</v>
      </c>
      <c r="D135" s="747" t="s">
        <v>533</v>
      </c>
      <c r="E135" s="748"/>
      <c r="F135" s="749"/>
    </row>
    <row r="136" spans="1:6">
      <c r="A136" s="381"/>
      <c r="B136" s="374"/>
      <c r="C136" s="372"/>
      <c r="D136" s="747"/>
      <c r="E136" s="750"/>
      <c r="F136" s="749"/>
    </row>
    <row r="137" spans="1:6">
      <c r="A137" s="373">
        <v>74</v>
      </c>
      <c r="B137" s="377" t="s">
        <v>653</v>
      </c>
      <c r="C137" s="372"/>
      <c r="D137" s="747"/>
      <c r="E137" s="755"/>
      <c r="F137" s="747"/>
    </row>
    <row r="138" spans="1:6">
      <c r="A138" s="366" t="s">
        <v>654</v>
      </c>
      <c r="B138" s="377" t="s">
        <v>655</v>
      </c>
      <c r="C138" s="372"/>
      <c r="D138" s="747"/>
      <c r="E138" s="755"/>
      <c r="F138" s="747"/>
    </row>
    <row r="139" spans="1:6" ht="93">
      <c r="A139" s="373"/>
      <c r="B139" s="374" t="s">
        <v>1293</v>
      </c>
      <c r="C139" s="372"/>
      <c r="D139" s="747"/>
      <c r="E139" s="755"/>
      <c r="F139" s="747"/>
    </row>
    <row r="140" spans="1:6">
      <c r="A140" s="373"/>
      <c r="B140" s="374"/>
      <c r="C140" s="375"/>
      <c r="D140" s="751"/>
      <c r="E140" s="752"/>
      <c r="F140" s="751"/>
    </row>
    <row r="141" spans="1:6">
      <c r="A141" s="373"/>
      <c r="B141" s="379" t="s">
        <v>656</v>
      </c>
      <c r="C141" s="372"/>
      <c r="D141" s="747"/>
      <c r="E141" s="755"/>
      <c r="F141" s="747"/>
    </row>
    <row r="142" spans="1:6">
      <c r="A142" s="373" t="s">
        <v>603</v>
      </c>
      <c r="B142" s="374" t="s">
        <v>657</v>
      </c>
      <c r="C142" s="372" t="s">
        <v>639</v>
      </c>
      <c r="D142" s="747">
        <v>1080</v>
      </c>
      <c r="E142" s="756"/>
      <c r="F142" s="749">
        <f t="shared" ref="F142:F145" si="6">D142*E142</f>
        <v>0</v>
      </c>
    </row>
    <row r="143" spans="1:6">
      <c r="A143" s="373" t="s">
        <v>605</v>
      </c>
      <c r="B143" s="374" t="s">
        <v>658</v>
      </c>
      <c r="C143" s="372" t="s">
        <v>639</v>
      </c>
      <c r="D143" s="747">
        <v>520</v>
      </c>
      <c r="E143" s="756"/>
      <c r="F143" s="749">
        <f t="shared" si="6"/>
        <v>0</v>
      </c>
    </row>
    <row r="144" spans="1:6">
      <c r="A144" s="373" t="s">
        <v>607</v>
      </c>
      <c r="B144" s="374" t="s">
        <v>659</v>
      </c>
      <c r="C144" s="372" t="s">
        <v>639</v>
      </c>
      <c r="D144" s="747">
        <v>450</v>
      </c>
      <c r="E144" s="756"/>
      <c r="F144" s="749">
        <f t="shared" si="6"/>
        <v>0</v>
      </c>
    </row>
    <row r="145" spans="1:6">
      <c r="A145" s="373" t="s">
        <v>647</v>
      </c>
      <c r="B145" s="374" t="s">
        <v>660</v>
      </c>
      <c r="C145" s="372" t="s">
        <v>639</v>
      </c>
      <c r="D145" s="747">
        <v>880</v>
      </c>
      <c r="E145" s="756"/>
      <c r="F145" s="749">
        <f t="shared" si="6"/>
        <v>0</v>
      </c>
    </row>
    <row r="146" spans="1:6">
      <c r="A146" s="373"/>
      <c r="B146" s="374"/>
      <c r="C146" s="372"/>
      <c r="D146" s="747"/>
      <c r="E146" s="755"/>
      <c r="F146" s="747"/>
    </row>
    <row r="147" spans="1:6">
      <c r="A147" s="373">
        <v>75</v>
      </c>
      <c r="B147" s="377" t="s">
        <v>661</v>
      </c>
      <c r="C147" s="375"/>
      <c r="D147" s="751"/>
      <c r="E147" s="752"/>
      <c r="F147" s="751"/>
    </row>
    <row r="148" spans="1:6" ht="155">
      <c r="A148" s="373"/>
      <c r="B148" s="374" t="s">
        <v>1294</v>
      </c>
      <c r="C148" s="375"/>
      <c r="D148" s="751"/>
      <c r="E148" s="752"/>
      <c r="F148" s="751"/>
    </row>
    <row r="149" spans="1:6">
      <c r="A149" s="373"/>
      <c r="B149" s="379" t="s">
        <v>662</v>
      </c>
      <c r="C149" s="372"/>
      <c r="D149" s="747"/>
      <c r="E149" s="752"/>
      <c r="F149" s="751"/>
    </row>
    <row r="150" spans="1:6">
      <c r="A150" s="373" t="s">
        <v>603</v>
      </c>
      <c r="B150" s="374" t="s">
        <v>663</v>
      </c>
      <c r="C150" s="372" t="s">
        <v>639</v>
      </c>
      <c r="D150" s="747">
        <v>50</v>
      </c>
      <c r="E150" s="756"/>
      <c r="F150" s="749">
        <f t="shared" ref="F150:F153" si="7">D150*E150</f>
        <v>0</v>
      </c>
    </row>
    <row r="151" spans="1:6">
      <c r="A151" s="373" t="s">
        <v>605</v>
      </c>
      <c r="B151" s="374" t="s">
        <v>664</v>
      </c>
      <c r="C151" s="372" t="s">
        <v>639</v>
      </c>
      <c r="D151" s="747">
        <v>20</v>
      </c>
      <c r="E151" s="756"/>
      <c r="F151" s="749">
        <f t="shared" si="7"/>
        <v>0</v>
      </c>
    </row>
    <row r="152" spans="1:6">
      <c r="A152" s="373" t="s">
        <v>607</v>
      </c>
      <c r="B152" s="374" t="s">
        <v>665</v>
      </c>
      <c r="C152" s="372" t="s">
        <v>639</v>
      </c>
      <c r="D152" s="747">
        <v>120</v>
      </c>
      <c r="E152" s="756"/>
      <c r="F152" s="749">
        <f t="shared" si="7"/>
        <v>0</v>
      </c>
    </row>
    <row r="153" spans="1:6">
      <c r="A153" s="373" t="s">
        <v>647</v>
      </c>
      <c r="B153" s="374" t="s">
        <v>666</v>
      </c>
      <c r="C153" s="372" t="s">
        <v>639</v>
      </c>
      <c r="D153" s="747">
        <v>20</v>
      </c>
      <c r="E153" s="756"/>
      <c r="F153" s="749">
        <f t="shared" si="7"/>
        <v>0</v>
      </c>
    </row>
    <row r="154" spans="1:6">
      <c r="A154" s="373"/>
      <c r="B154" s="374"/>
      <c r="C154" s="375"/>
      <c r="D154" s="751"/>
      <c r="E154" s="752"/>
      <c r="F154" s="751"/>
    </row>
    <row r="155" spans="1:6">
      <c r="A155" s="373"/>
      <c r="B155" s="379"/>
      <c r="C155" s="372"/>
      <c r="D155" s="747"/>
      <c r="E155" s="755"/>
      <c r="F155" s="747"/>
    </row>
    <row r="156" spans="1:6">
      <c r="A156" s="366">
        <v>76</v>
      </c>
      <c r="B156" s="377" t="s">
        <v>668</v>
      </c>
      <c r="C156" s="372"/>
      <c r="D156" s="747"/>
      <c r="E156" s="750"/>
      <c r="F156" s="749"/>
    </row>
    <row r="157" spans="1:6">
      <c r="A157" s="366"/>
      <c r="B157" s="377"/>
      <c r="C157" s="372"/>
      <c r="D157" s="747"/>
      <c r="E157" s="750"/>
      <c r="F157" s="749"/>
    </row>
    <row r="158" spans="1:6">
      <c r="A158" s="381"/>
      <c r="B158" s="370" t="s">
        <v>669</v>
      </c>
      <c r="C158" s="368"/>
      <c r="D158" s="759"/>
      <c r="E158" s="760"/>
      <c r="F158" s="761"/>
    </row>
    <row r="159" spans="1:6">
      <c r="A159" s="373"/>
      <c r="B159" s="374"/>
      <c r="C159" s="375"/>
      <c r="D159" s="751"/>
      <c r="E159" s="752"/>
      <c r="F159" s="751"/>
    </row>
    <row r="160" spans="1:6">
      <c r="A160" s="381">
        <v>1</v>
      </c>
      <c r="B160" s="374" t="s">
        <v>670</v>
      </c>
      <c r="C160" s="368"/>
      <c r="D160" s="759"/>
      <c r="E160" s="760"/>
      <c r="F160" s="761"/>
    </row>
    <row r="161" spans="1:6">
      <c r="A161" s="381">
        <v>2</v>
      </c>
      <c r="B161" s="374" t="s">
        <v>671</v>
      </c>
      <c r="C161" s="368"/>
      <c r="D161" s="759"/>
      <c r="E161" s="760"/>
      <c r="F161" s="761"/>
    </row>
    <row r="162" spans="1:6" ht="31">
      <c r="A162" s="381">
        <v>3</v>
      </c>
      <c r="B162" s="374" t="s">
        <v>672</v>
      </c>
      <c r="C162" s="368"/>
      <c r="D162" s="759"/>
      <c r="E162" s="760"/>
      <c r="F162" s="761"/>
    </row>
    <row r="163" spans="1:6" ht="46.5">
      <c r="A163" s="381">
        <v>4</v>
      </c>
      <c r="B163" s="374" t="s">
        <v>673</v>
      </c>
      <c r="C163" s="368"/>
      <c r="D163" s="759"/>
      <c r="E163" s="760"/>
      <c r="F163" s="761"/>
    </row>
    <row r="164" spans="1:6" ht="31">
      <c r="A164" s="381">
        <v>5</v>
      </c>
      <c r="B164" s="374" t="s">
        <v>674</v>
      </c>
      <c r="C164" s="368"/>
      <c r="D164" s="759"/>
      <c r="E164" s="760"/>
      <c r="F164" s="761"/>
    </row>
    <row r="165" spans="1:6">
      <c r="A165" s="381">
        <v>6</v>
      </c>
      <c r="B165" s="374" t="s">
        <v>675</v>
      </c>
      <c r="C165" s="368"/>
      <c r="D165" s="759"/>
      <c r="E165" s="760"/>
      <c r="F165" s="761"/>
    </row>
    <row r="166" spans="1:6">
      <c r="A166" s="381">
        <v>7</v>
      </c>
      <c r="B166" s="374" t="s">
        <v>676</v>
      </c>
      <c r="C166" s="368"/>
      <c r="D166" s="759"/>
      <c r="E166" s="760"/>
      <c r="F166" s="761"/>
    </row>
    <row r="167" spans="1:6" ht="31">
      <c r="A167" s="381">
        <v>8</v>
      </c>
      <c r="B167" s="374" t="s">
        <v>677</v>
      </c>
      <c r="C167" s="368"/>
      <c r="D167" s="759"/>
      <c r="E167" s="760"/>
      <c r="F167" s="761"/>
    </row>
    <row r="168" spans="1:6">
      <c r="A168" s="381">
        <v>9</v>
      </c>
      <c r="B168" s="374" t="s">
        <v>678</v>
      </c>
      <c r="C168" s="368"/>
      <c r="D168" s="759"/>
      <c r="E168" s="760"/>
      <c r="F168" s="761"/>
    </row>
    <row r="169" spans="1:6" ht="31">
      <c r="A169" s="381">
        <v>10</v>
      </c>
      <c r="B169" s="374" t="s">
        <v>679</v>
      </c>
      <c r="C169" s="368"/>
      <c r="D169" s="759"/>
      <c r="E169" s="760"/>
      <c r="F169" s="761"/>
    </row>
    <row r="170" spans="1:6">
      <c r="A170" s="373"/>
      <c r="B170" s="374"/>
      <c r="C170" s="375"/>
      <c r="D170" s="751"/>
      <c r="E170" s="752"/>
      <c r="F170" s="751"/>
    </row>
    <row r="171" spans="1:6">
      <c r="A171" s="366">
        <v>77</v>
      </c>
      <c r="B171" s="377" t="s">
        <v>680</v>
      </c>
      <c r="C171" s="372"/>
      <c r="D171" s="747"/>
      <c r="E171" s="750"/>
      <c r="F171" s="749"/>
    </row>
    <row r="172" spans="1:6" ht="46.5">
      <c r="A172" s="366"/>
      <c r="B172" s="374" t="s">
        <v>1295</v>
      </c>
      <c r="C172" s="372"/>
      <c r="D172" s="747"/>
      <c r="E172" s="750"/>
      <c r="F172" s="749"/>
    </row>
    <row r="173" spans="1:6">
      <c r="A173" s="366"/>
      <c r="B173" s="374"/>
      <c r="C173" s="372"/>
      <c r="D173" s="747"/>
      <c r="E173" s="750"/>
      <c r="F173" s="749"/>
    </row>
    <row r="174" spans="1:6">
      <c r="A174" s="373"/>
      <c r="B174" s="377" t="s">
        <v>681</v>
      </c>
      <c r="C174" s="372"/>
      <c r="D174" s="747"/>
      <c r="E174" s="750"/>
      <c r="F174" s="749"/>
    </row>
    <row r="175" spans="1:6">
      <c r="A175" s="373" t="s">
        <v>603</v>
      </c>
      <c r="B175" s="374" t="s">
        <v>682</v>
      </c>
      <c r="C175" s="372" t="s">
        <v>639</v>
      </c>
      <c r="D175" s="747">
        <v>40</v>
      </c>
      <c r="E175" s="748"/>
      <c r="F175" s="749">
        <f t="shared" ref="F175:F179" si="8">D175*E175</f>
        <v>0</v>
      </c>
    </row>
    <row r="176" spans="1:6">
      <c r="A176" s="373" t="s">
        <v>605</v>
      </c>
      <c r="B176" s="374" t="s">
        <v>683</v>
      </c>
      <c r="C176" s="372" t="s">
        <v>639</v>
      </c>
      <c r="D176" s="747">
        <v>180</v>
      </c>
      <c r="E176" s="748"/>
      <c r="F176" s="749">
        <f t="shared" si="8"/>
        <v>0</v>
      </c>
    </row>
    <row r="177" spans="1:6">
      <c r="A177" s="373" t="s">
        <v>607</v>
      </c>
      <c r="B177" s="374" t="s">
        <v>684</v>
      </c>
      <c r="C177" s="372" t="s">
        <v>639</v>
      </c>
      <c r="D177" s="747">
        <v>40</v>
      </c>
      <c r="E177" s="748"/>
      <c r="F177" s="749">
        <f t="shared" si="8"/>
        <v>0</v>
      </c>
    </row>
    <row r="178" spans="1:6">
      <c r="A178" s="373" t="s">
        <v>647</v>
      </c>
      <c r="B178" s="374" t="s">
        <v>685</v>
      </c>
      <c r="C178" s="372" t="s">
        <v>639</v>
      </c>
      <c r="D178" s="747">
        <v>95</v>
      </c>
      <c r="E178" s="748"/>
      <c r="F178" s="749">
        <f t="shared" si="8"/>
        <v>0</v>
      </c>
    </row>
    <row r="179" spans="1:6">
      <c r="A179" s="373" t="s">
        <v>649</v>
      </c>
      <c r="B179" s="374" t="s">
        <v>686</v>
      </c>
      <c r="C179" s="372" t="s">
        <v>639</v>
      </c>
      <c r="D179" s="747">
        <v>100</v>
      </c>
      <c r="E179" s="748"/>
      <c r="F179" s="749">
        <f t="shared" si="8"/>
        <v>0</v>
      </c>
    </row>
    <row r="180" spans="1:6">
      <c r="A180" s="373"/>
      <c r="B180" s="374"/>
      <c r="C180" s="375"/>
      <c r="D180" s="751"/>
      <c r="E180" s="752"/>
      <c r="F180" s="751"/>
    </row>
    <row r="181" spans="1:6">
      <c r="A181" s="366"/>
      <c r="B181" s="377" t="s">
        <v>687</v>
      </c>
      <c r="C181" s="372"/>
      <c r="D181" s="747"/>
      <c r="E181" s="750"/>
      <c r="F181" s="749"/>
    </row>
    <row r="182" spans="1:6">
      <c r="A182" s="373" t="s">
        <v>603</v>
      </c>
      <c r="B182" s="374" t="s">
        <v>688</v>
      </c>
      <c r="C182" s="372" t="s">
        <v>639</v>
      </c>
      <c r="D182" s="747" t="s">
        <v>533</v>
      </c>
      <c r="E182" s="748"/>
      <c r="F182" s="749"/>
    </row>
    <row r="183" spans="1:6">
      <c r="A183" s="373" t="s">
        <v>605</v>
      </c>
      <c r="B183" s="374" t="s">
        <v>689</v>
      </c>
      <c r="C183" s="372" t="s">
        <v>639</v>
      </c>
      <c r="D183" s="747">
        <v>100</v>
      </c>
      <c r="E183" s="748"/>
      <c r="F183" s="749">
        <f t="shared" ref="F183:F184" si="9">D183*E183</f>
        <v>0</v>
      </c>
    </row>
    <row r="184" spans="1:6">
      <c r="A184" s="373" t="s">
        <v>607</v>
      </c>
      <c r="B184" s="374" t="s">
        <v>690</v>
      </c>
      <c r="C184" s="372" t="s">
        <v>639</v>
      </c>
      <c r="D184" s="747">
        <v>50</v>
      </c>
      <c r="E184" s="748"/>
      <c r="F184" s="749">
        <f t="shared" si="9"/>
        <v>0</v>
      </c>
    </row>
    <row r="185" spans="1:6">
      <c r="A185" s="373" t="s">
        <v>647</v>
      </c>
      <c r="B185" s="374" t="s">
        <v>691</v>
      </c>
      <c r="C185" s="372" t="s">
        <v>639</v>
      </c>
      <c r="D185" s="747" t="s">
        <v>533</v>
      </c>
      <c r="E185" s="748"/>
      <c r="F185" s="749"/>
    </row>
    <row r="186" spans="1:6">
      <c r="A186" s="373" t="s">
        <v>649</v>
      </c>
      <c r="B186" s="374" t="s">
        <v>692</v>
      </c>
      <c r="C186" s="372" t="s">
        <v>639</v>
      </c>
      <c r="D186" s="747">
        <v>30</v>
      </c>
      <c r="E186" s="748"/>
      <c r="F186" s="749">
        <f>D186*E186</f>
        <v>0</v>
      </c>
    </row>
    <row r="187" spans="1:6">
      <c r="A187" s="373"/>
      <c r="B187" s="374"/>
      <c r="C187" s="375"/>
      <c r="D187" s="751"/>
      <c r="E187" s="752"/>
      <c r="F187" s="751"/>
    </row>
    <row r="188" spans="1:6">
      <c r="A188" s="366">
        <v>78</v>
      </c>
      <c r="B188" s="377" t="s">
        <v>693</v>
      </c>
      <c r="C188" s="372"/>
      <c r="D188" s="747"/>
      <c r="E188" s="750"/>
      <c r="F188" s="749"/>
    </row>
    <row r="189" spans="1:6" ht="93">
      <c r="A189" s="373"/>
      <c r="B189" s="374" t="s">
        <v>1296</v>
      </c>
      <c r="C189" s="372"/>
      <c r="D189" s="747"/>
      <c r="E189" s="750"/>
      <c r="F189" s="749"/>
    </row>
    <row r="190" spans="1:6">
      <c r="A190" s="373"/>
      <c r="B190" s="374"/>
      <c r="C190" s="375"/>
      <c r="D190" s="751"/>
      <c r="E190" s="752"/>
      <c r="F190" s="751"/>
    </row>
    <row r="191" spans="1:6">
      <c r="A191" s="373"/>
      <c r="B191" s="377" t="s">
        <v>681</v>
      </c>
      <c r="C191" s="372"/>
      <c r="D191" s="747"/>
      <c r="E191" s="750"/>
      <c r="F191" s="749"/>
    </row>
    <row r="192" spans="1:6">
      <c r="A192" s="373" t="s">
        <v>603</v>
      </c>
      <c r="B192" s="374" t="s">
        <v>682</v>
      </c>
      <c r="C192" s="372" t="s">
        <v>639</v>
      </c>
      <c r="D192" s="747">
        <v>150</v>
      </c>
      <c r="E192" s="748"/>
      <c r="F192" s="749">
        <f t="shared" ref="F192:F196" si="10">D192*E192</f>
        <v>0</v>
      </c>
    </row>
    <row r="193" spans="1:6">
      <c r="A193" s="373" t="s">
        <v>605</v>
      </c>
      <c r="B193" s="374" t="s">
        <v>683</v>
      </c>
      <c r="C193" s="372" t="s">
        <v>639</v>
      </c>
      <c r="D193" s="747">
        <v>180</v>
      </c>
      <c r="E193" s="748"/>
      <c r="F193" s="749">
        <f t="shared" si="10"/>
        <v>0</v>
      </c>
    </row>
    <row r="194" spans="1:6">
      <c r="A194" s="373" t="s">
        <v>607</v>
      </c>
      <c r="B194" s="374" t="s">
        <v>684</v>
      </c>
      <c r="C194" s="372" t="s">
        <v>639</v>
      </c>
      <c r="D194" s="747">
        <v>130</v>
      </c>
      <c r="E194" s="748"/>
      <c r="F194" s="749">
        <f t="shared" si="10"/>
        <v>0</v>
      </c>
    </row>
    <row r="195" spans="1:6">
      <c r="A195" s="373" t="s">
        <v>647</v>
      </c>
      <c r="B195" s="374" t="s">
        <v>685</v>
      </c>
      <c r="C195" s="372" t="s">
        <v>639</v>
      </c>
      <c r="D195" s="747">
        <v>95</v>
      </c>
      <c r="E195" s="748"/>
      <c r="F195" s="749">
        <f t="shared" si="10"/>
        <v>0</v>
      </c>
    </row>
    <row r="196" spans="1:6">
      <c r="A196" s="373" t="s">
        <v>649</v>
      </c>
      <c r="B196" s="374" t="s">
        <v>686</v>
      </c>
      <c r="C196" s="372" t="s">
        <v>639</v>
      </c>
      <c r="D196" s="747">
        <v>100</v>
      </c>
      <c r="E196" s="748"/>
      <c r="F196" s="749">
        <f t="shared" si="10"/>
        <v>0</v>
      </c>
    </row>
    <row r="197" spans="1:6">
      <c r="A197" s="373"/>
      <c r="B197" s="374"/>
      <c r="C197" s="375"/>
      <c r="D197" s="747"/>
      <c r="E197" s="752"/>
      <c r="F197" s="751"/>
    </row>
    <row r="198" spans="1:6">
      <c r="A198" s="366"/>
      <c r="B198" s="377" t="s">
        <v>687</v>
      </c>
      <c r="C198" s="372"/>
      <c r="D198" s="747"/>
      <c r="E198" s="750"/>
      <c r="F198" s="749"/>
    </row>
    <row r="199" spans="1:6">
      <c r="A199" s="373" t="s">
        <v>603</v>
      </c>
      <c r="B199" s="374" t="s">
        <v>688</v>
      </c>
      <c r="C199" s="372" t="s">
        <v>639</v>
      </c>
      <c r="D199" s="747" t="s">
        <v>533</v>
      </c>
      <c r="E199" s="748"/>
      <c r="F199" s="749"/>
    </row>
    <row r="200" spans="1:6">
      <c r="A200" s="373" t="s">
        <v>605</v>
      </c>
      <c r="B200" s="374" t="s">
        <v>689</v>
      </c>
      <c r="C200" s="372" t="s">
        <v>639</v>
      </c>
      <c r="D200" s="747">
        <v>100</v>
      </c>
      <c r="E200" s="748"/>
      <c r="F200" s="749">
        <f t="shared" ref="F200:F201" si="11">D200*E200</f>
        <v>0</v>
      </c>
    </row>
    <row r="201" spans="1:6">
      <c r="A201" s="373" t="s">
        <v>607</v>
      </c>
      <c r="B201" s="374" t="s">
        <v>690</v>
      </c>
      <c r="C201" s="372" t="s">
        <v>639</v>
      </c>
      <c r="D201" s="747">
        <v>50</v>
      </c>
      <c r="E201" s="748"/>
      <c r="F201" s="749">
        <f t="shared" si="11"/>
        <v>0</v>
      </c>
    </row>
    <row r="202" spans="1:6">
      <c r="A202" s="373" t="s">
        <v>647</v>
      </c>
      <c r="B202" s="374" t="s">
        <v>691</v>
      </c>
      <c r="C202" s="372" t="s">
        <v>639</v>
      </c>
      <c r="D202" s="747" t="s">
        <v>533</v>
      </c>
      <c r="E202" s="748"/>
      <c r="F202" s="749"/>
    </row>
    <row r="203" spans="1:6">
      <c r="A203" s="373" t="s">
        <v>649</v>
      </c>
      <c r="B203" s="374" t="s">
        <v>692</v>
      </c>
      <c r="C203" s="372" t="s">
        <v>639</v>
      </c>
      <c r="D203" s="747">
        <v>30</v>
      </c>
      <c r="E203" s="748"/>
      <c r="F203" s="749">
        <f>D203*E203</f>
        <v>0</v>
      </c>
    </row>
    <row r="204" spans="1:6">
      <c r="A204" s="373"/>
      <c r="B204" s="374"/>
      <c r="C204" s="375"/>
      <c r="D204" s="751"/>
      <c r="E204" s="752"/>
      <c r="F204" s="751"/>
    </row>
    <row r="205" spans="1:6">
      <c r="A205" s="366">
        <v>79</v>
      </c>
      <c r="B205" s="377" t="s">
        <v>694</v>
      </c>
      <c r="C205" s="372"/>
      <c r="D205" s="747"/>
      <c r="E205" s="750"/>
      <c r="F205" s="749"/>
    </row>
    <row r="206" spans="1:6" ht="93">
      <c r="A206" s="373"/>
      <c r="B206" s="374" t="s">
        <v>695</v>
      </c>
      <c r="C206" s="372"/>
      <c r="D206" s="747"/>
      <c r="E206" s="750"/>
      <c r="F206" s="749"/>
    </row>
    <row r="207" spans="1:6">
      <c r="A207" s="373"/>
      <c r="B207" s="374"/>
      <c r="C207" s="375"/>
      <c r="D207" s="751"/>
      <c r="E207" s="752"/>
      <c r="F207" s="751"/>
    </row>
    <row r="208" spans="1:6">
      <c r="A208" s="373"/>
      <c r="B208" s="377" t="s">
        <v>681</v>
      </c>
      <c r="C208" s="372"/>
      <c r="D208" s="747"/>
      <c r="E208" s="750"/>
      <c r="F208" s="749"/>
    </row>
    <row r="209" spans="1:6">
      <c r="A209" s="373" t="s">
        <v>603</v>
      </c>
      <c r="B209" s="374" t="s">
        <v>682</v>
      </c>
      <c r="C209" s="372" t="s">
        <v>18</v>
      </c>
      <c r="D209" s="747">
        <v>2</v>
      </c>
      <c r="E209" s="748"/>
      <c r="F209" s="749">
        <f t="shared" ref="F209:F213" si="12">D209*E209</f>
        <v>0</v>
      </c>
    </row>
    <row r="210" spans="1:6">
      <c r="A210" s="373" t="s">
        <v>605</v>
      </c>
      <c r="B210" s="374" t="s">
        <v>683</v>
      </c>
      <c r="C210" s="372" t="s">
        <v>18</v>
      </c>
      <c r="D210" s="747">
        <v>16</v>
      </c>
      <c r="E210" s="748"/>
      <c r="F210" s="749">
        <f t="shared" si="12"/>
        <v>0</v>
      </c>
    </row>
    <row r="211" spans="1:6">
      <c r="A211" s="373" t="s">
        <v>607</v>
      </c>
      <c r="B211" s="374" t="s">
        <v>684</v>
      </c>
      <c r="C211" s="372" t="s">
        <v>18</v>
      </c>
      <c r="D211" s="747">
        <v>6</v>
      </c>
      <c r="E211" s="748"/>
      <c r="F211" s="749">
        <f t="shared" si="12"/>
        <v>0</v>
      </c>
    </row>
    <row r="212" spans="1:6">
      <c r="A212" s="373" t="s">
        <v>647</v>
      </c>
      <c r="B212" s="374" t="s">
        <v>685</v>
      </c>
      <c r="C212" s="372" t="s">
        <v>18</v>
      </c>
      <c r="D212" s="747">
        <v>6</v>
      </c>
      <c r="E212" s="748"/>
      <c r="F212" s="749">
        <f t="shared" si="12"/>
        <v>0</v>
      </c>
    </row>
    <row r="213" spans="1:6">
      <c r="A213" s="373" t="s">
        <v>649</v>
      </c>
      <c r="B213" s="374" t="s">
        <v>686</v>
      </c>
      <c r="C213" s="372" t="s">
        <v>18</v>
      </c>
      <c r="D213" s="747">
        <v>8</v>
      </c>
      <c r="E213" s="748"/>
      <c r="F213" s="749">
        <f t="shared" si="12"/>
        <v>0</v>
      </c>
    </row>
    <row r="214" spans="1:6">
      <c r="A214" s="373"/>
      <c r="B214" s="374"/>
      <c r="C214" s="375"/>
      <c r="D214" s="751"/>
      <c r="E214" s="752"/>
      <c r="F214" s="751"/>
    </row>
    <row r="215" spans="1:6">
      <c r="A215" s="366"/>
      <c r="B215" s="377" t="s">
        <v>687</v>
      </c>
      <c r="C215" s="372"/>
      <c r="D215" s="747"/>
      <c r="E215" s="750"/>
      <c r="F215" s="749"/>
    </row>
    <row r="216" spans="1:6">
      <c r="A216" s="373" t="s">
        <v>603</v>
      </c>
      <c r="B216" s="374" t="s">
        <v>688</v>
      </c>
      <c r="C216" s="372" t="s">
        <v>18</v>
      </c>
      <c r="D216" s="747" t="s">
        <v>533</v>
      </c>
      <c r="E216" s="748"/>
      <c r="F216" s="749"/>
    </row>
    <row r="217" spans="1:6">
      <c r="A217" s="373" t="s">
        <v>605</v>
      </c>
      <c r="B217" s="374" t="s">
        <v>689</v>
      </c>
      <c r="C217" s="372" t="s">
        <v>18</v>
      </c>
      <c r="D217" s="747">
        <v>4</v>
      </c>
      <c r="E217" s="748"/>
      <c r="F217" s="749">
        <f t="shared" ref="F217:F218" si="13">D217*E217</f>
        <v>0</v>
      </c>
    </row>
    <row r="218" spans="1:6">
      <c r="A218" s="373" t="s">
        <v>607</v>
      </c>
      <c r="B218" s="374" t="s">
        <v>690</v>
      </c>
      <c r="C218" s="372" t="s">
        <v>18</v>
      </c>
      <c r="D218" s="747">
        <v>4</v>
      </c>
      <c r="E218" s="748"/>
      <c r="F218" s="749">
        <f t="shared" si="13"/>
        <v>0</v>
      </c>
    </row>
    <row r="219" spans="1:6">
      <c r="A219" s="373" t="s">
        <v>647</v>
      </c>
      <c r="B219" s="374" t="s">
        <v>691</v>
      </c>
      <c r="C219" s="372" t="s">
        <v>18</v>
      </c>
      <c r="D219" s="747" t="s">
        <v>533</v>
      </c>
      <c r="E219" s="748"/>
      <c r="F219" s="749"/>
    </row>
    <row r="220" spans="1:6">
      <c r="A220" s="373" t="s">
        <v>649</v>
      </c>
      <c r="B220" s="374" t="s">
        <v>692</v>
      </c>
      <c r="C220" s="372" t="s">
        <v>18</v>
      </c>
      <c r="D220" s="747">
        <v>2</v>
      </c>
      <c r="E220" s="748"/>
      <c r="F220" s="749">
        <f t="shared" ref="F220" si="14">D220*E220</f>
        <v>0</v>
      </c>
    </row>
    <row r="221" spans="1:6">
      <c r="A221" s="373"/>
      <c r="B221" s="374"/>
      <c r="C221" s="375"/>
      <c r="D221" s="751"/>
      <c r="E221" s="752"/>
      <c r="F221" s="751"/>
    </row>
    <row r="222" spans="1:6">
      <c r="A222" s="366">
        <v>80</v>
      </c>
      <c r="B222" s="377" t="s">
        <v>696</v>
      </c>
      <c r="C222" s="372"/>
      <c r="D222" s="747"/>
      <c r="E222" s="750"/>
      <c r="F222" s="749"/>
    </row>
    <row r="223" spans="1:6" ht="46.5">
      <c r="A223" s="373"/>
      <c r="B223" s="374" t="s">
        <v>1297</v>
      </c>
      <c r="C223" s="372"/>
      <c r="D223" s="747"/>
      <c r="E223" s="750"/>
      <c r="F223" s="749"/>
    </row>
    <row r="224" spans="1:6">
      <c r="A224" s="373"/>
      <c r="B224" s="374"/>
      <c r="C224" s="375"/>
      <c r="D224" s="751"/>
      <c r="E224" s="752"/>
      <c r="F224" s="751"/>
    </row>
    <row r="225" spans="1:6">
      <c r="A225" s="373" t="s">
        <v>603</v>
      </c>
      <c r="B225" s="374" t="s">
        <v>697</v>
      </c>
      <c r="C225" s="372" t="s">
        <v>639</v>
      </c>
      <c r="D225" s="747" t="s">
        <v>533</v>
      </c>
      <c r="E225" s="748"/>
      <c r="F225" s="749"/>
    </row>
    <row r="226" spans="1:6">
      <c r="A226" s="373" t="s">
        <v>605</v>
      </c>
      <c r="B226" s="374" t="s">
        <v>698</v>
      </c>
      <c r="C226" s="372" t="s">
        <v>639</v>
      </c>
      <c r="D226" s="747">
        <v>50</v>
      </c>
      <c r="E226" s="762"/>
      <c r="F226" s="749">
        <f t="shared" ref="F226:F228" si="15">D226*E226</f>
        <v>0</v>
      </c>
    </row>
    <row r="227" spans="1:6">
      <c r="A227" s="373" t="s">
        <v>607</v>
      </c>
      <c r="B227" s="374" t="s">
        <v>699</v>
      </c>
      <c r="C227" s="372" t="s">
        <v>639</v>
      </c>
      <c r="D227" s="747">
        <v>80</v>
      </c>
      <c r="E227" s="762"/>
      <c r="F227" s="749">
        <f t="shared" si="15"/>
        <v>0</v>
      </c>
    </row>
    <row r="228" spans="1:6">
      <c r="A228" s="373" t="s">
        <v>647</v>
      </c>
      <c r="B228" s="374" t="s">
        <v>700</v>
      </c>
      <c r="C228" s="372" t="s">
        <v>639</v>
      </c>
      <c r="D228" s="747">
        <v>40</v>
      </c>
      <c r="E228" s="762"/>
      <c r="F228" s="749">
        <f t="shared" si="15"/>
        <v>0</v>
      </c>
    </row>
    <row r="229" spans="1:6">
      <c r="A229" s="373"/>
      <c r="B229" s="374"/>
      <c r="C229" s="375"/>
      <c r="D229" s="751"/>
      <c r="E229" s="752"/>
      <c r="F229" s="751"/>
    </row>
    <row r="230" spans="1:6" ht="31">
      <c r="A230" s="366" t="s">
        <v>38</v>
      </c>
      <c r="B230" s="379" t="s">
        <v>701</v>
      </c>
      <c r="C230" s="372"/>
      <c r="D230" s="747"/>
      <c r="E230" s="750"/>
      <c r="F230" s="749"/>
    </row>
    <row r="231" spans="1:6">
      <c r="A231" s="366"/>
      <c r="B231" s="379"/>
      <c r="C231" s="372"/>
      <c r="D231" s="747"/>
      <c r="E231" s="750"/>
      <c r="F231" s="749"/>
    </row>
    <row r="232" spans="1:6">
      <c r="A232" s="366">
        <v>81</v>
      </c>
      <c r="B232" s="377" t="s">
        <v>693</v>
      </c>
      <c r="C232" s="372"/>
      <c r="D232" s="747"/>
      <c r="E232" s="750"/>
      <c r="F232" s="749"/>
    </row>
    <row r="233" spans="1:6" ht="108.5">
      <c r="A233" s="373"/>
      <c r="B233" s="374" t="s">
        <v>1298</v>
      </c>
      <c r="C233" s="372"/>
      <c r="D233" s="747"/>
      <c r="E233" s="750"/>
      <c r="F233" s="749"/>
    </row>
    <row r="234" spans="1:6">
      <c r="A234" s="373"/>
      <c r="B234" s="374"/>
      <c r="C234" s="375"/>
      <c r="D234" s="751"/>
      <c r="E234" s="752"/>
      <c r="F234" s="751"/>
    </row>
    <row r="235" spans="1:6">
      <c r="A235" s="373" t="s">
        <v>603</v>
      </c>
      <c r="B235" s="374" t="s">
        <v>697</v>
      </c>
      <c r="C235" s="372" t="s">
        <v>639</v>
      </c>
      <c r="D235" s="747" t="s">
        <v>533</v>
      </c>
      <c r="E235" s="748"/>
      <c r="F235" s="749"/>
    </row>
    <row r="236" spans="1:6">
      <c r="A236" s="366" t="s">
        <v>605</v>
      </c>
      <c r="B236" s="374" t="s">
        <v>698</v>
      </c>
      <c r="C236" s="372" t="s">
        <v>639</v>
      </c>
      <c r="D236" s="747">
        <v>50</v>
      </c>
      <c r="E236" s="762"/>
      <c r="F236" s="749">
        <f t="shared" ref="F236:F238" si="16">D236*E236</f>
        <v>0</v>
      </c>
    </row>
    <row r="237" spans="1:6">
      <c r="A237" s="373" t="s">
        <v>607</v>
      </c>
      <c r="B237" s="374" t="s">
        <v>699</v>
      </c>
      <c r="C237" s="372" t="s">
        <v>639</v>
      </c>
      <c r="D237" s="747">
        <v>80</v>
      </c>
      <c r="E237" s="762"/>
      <c r="F237" s="749">
        <f t="shared" si="16"/>
        <v>0</v>
      </c>
    </row>
    <row r="238" spans="1:6">
      <c r="A238" s="373" t="s">
        <v>647</v>
      </c>
      <c r="B238" s="374" t="s">
        <v>700</v>
      </c>
      <c r="C238" s="372" t="s">
        <v>639</v>
      </c>
      <c r="D238" s="747">
        <v>60</v>
      </c>
      <c r="E238" s="762"/>
      <c r="F238" s="749">
        <f t="shared" si="16"/>
        <v>0</v>
      </c>
    </row>
    <row r="239" spans="1:6">
      <c r="A239" s="373"/>
      <c r="B239" s="374"/>
      <c r="C239" s="375"/>
      <c r="D239" s="751"/>
      <c r="E239" s="752"/>
      <c r="F239" s="751"/>
    </row>
    <row r="240" spans="1:6">
      <c r="A240" s="366">
        <v>82</v>
      </c>
      <c r="B240" s="377" t="s">
        <v>694</v>
      </c>
      <c r="C240" s="372"/>
      <c r="D240" s="747"/>
      <c r="E240" s="763"/>
      <c r="F240" s="749"/>
    </row>
    <row r="241" spans="1:6" ht="93">
      <c r="A241" s="373"/>
      <c r="B241" s="374" t="s">
        <v>1299</v>
      </c>
      <c r="C241" s="372"/>
      <c r="D241" s="747"/>
      <c r="E241" s="755"/>
      <c r="F241" s="747"/>
    </row>
    <row r="242" spans="1:6">
      <c r="A242" s="373"/>
      <c r="B242" s="374"/>
      <c r="C242" s="375"/>
      <c r="D242" s="751"/>
      <c r="E242" s="752"/>
      <c r="F242" s="751"/>
    </row>
    <row r="243" spans="1:6">
      <c r="A243" s="373" t="s">
        <v>603</v>
      </c>
      <c r="B243" s="374" t="s">
        <v>697</v>
      </c>
      <c r="C243" s="372" t="s">
        <v>18</v>
      </c>
      <c r="D243" s="747" t="s">
        <v>533</v>
      </c>
      <c r="E243" s="762"/>
      <c r="F243" s="749"/>
    </row>
    <row r="244" spans="1:6">
      <c r="A244" s="366" t="s">
        <v>605</v>
      </c>
      <c r="B244" s="374" t="s">
        <v>698</v>
      </c>
      <c r="C244" s="372" t="s">
        <v>18</v>
      </c>
      <c r="D244" s="747">
        <v>4</v>
      </c>
      <c r="E244" s="762"/>
      <c r="F244" s="749">
        <f t="shared" ref="F244:F246" si="17">D244*E244</f>
        <v>0</v>
      </c>
    </row>
    <row r="245" spans="1:6">
      <c r="A245" s="373" t="s">
        <v>607</v>
      </c>
      <c r="B245" s="374" t="s">
        <v>699</v>
      </c>
      <c r="C245" s="372" t="s">
        <v>18</v>
      </c>
      <c r="D245" s="747">
        <v>16</v>
      </c>
      <c r="E245" s="762"/>
      <c r="F245" s="749">
        <f t="shared" si="17"/>
        <v>0</v>
      </c>
    </row>
    <row r="246" spans="1:6">
      <c r="A246" s="373" t="s">
        <v>647</v>
      </c>
      <c r="B246" s="374" t="s">
        <v>700</v>
      </c>
      <c r="C246" s="372" t="s">
        <v>18</v>
      </c>
      <c r="D246" s="747">
        <v>16</v>
      </c>
      <c r="E246" s="762"/>
      <c r="F246" s="749">
        <f t="shared" si="17"/>
        <v>0</v>
      </c>
    </row>
    <row r="247" spans="1:6">
      <c r="A247" s="373"/>
      <c r="B247" s="374"/>
      <c r="C247" s="372"/>
      <c r="D247" s="747"/>
      <c r="E247" s="750"/>
      <c r="F247" s="749"/>
    </row>
    <row r="248" spans="1:6">
      <c r="A248" s="386">
        <v>83</v>
      </c>
      <c r="B248" s="377" t="s">
        <v>643</v>
      </c>
      <c r="C248" s="372"/>
      <c r="D248" s="747"/>
      <c r="E248" s="750"/>
      <c r="F248" s="749"/>
    </row>
    <row r="249" spans="1:6" ht="155">
      <c r="A249" s="383"/>
      <c r="B249" s="384" t="s">
        <v>1300</v>
      </c>
      <c r="C249" s="372"/>
      <c r="D249" s="747"/>
      <c r="E249" s="750"/>
      <c r="F249" s="749"/>
    </row>
    <row r="250" spans="1:6">
      <c r="A250" s="373"/>
      <c r="B250" s="374"/>
      <c r="C250" s="375"/>
      <c r="D250" s="751"/>
      <c r="E250" s="752"/>
      <c r="F250" s="751"/>
    </row>
    <row r="251" spans="1:6">
      <c r="A251" s="373" t="s">
        <v>603</v>
      </c>
      <c r="B251" s="374" t="s">
        <v>702</v>
      </c>
      <c r="C251" s="372" t="s">
        <v>639</v>
      </c>
      <c r="D251" s="747">
        <v>50</v>
      </c>
      <c r="E251" s="762"/>
      <c r="F251" s="749">
        <f t="shared" ref="F251:F252" si="18">D251*E251</f>
        <v>0</v>
      </c>
    </row>
    <row r="252" spans="1:6">
      <c r="A252" s="373" t="s">
        <v>605</v>
      </c>
      <c r="B252" s="374" t="s">
        <v>703</v>
      </c>
      <c r="C252" s="372" t="s">
        <v>639</v>
      </c>
      <c r="D252" s="747">
        <v>100</v>
      </c>
      <c r="E252" s="762"/>
      <c r="F252" s="749">
        <f t="shared" si="18"/>
        <v>0</v>
      </c>
    </row>
    <row r="253" spans="1:6">
      <c r="A253" s="373"/>
      <c r="B253" s="374"/>
      <c r="C253" s="375"/>
      <c r="D253" s="751"/>
      <c r="E253" s="752"/>
      <c r="F253" s="751"/>
    </row>
    <row r="254" spans="1:6" ht="108.5">
      <c r="A254" s="366" t="s">
        <v>704</v>
      </c>
      <c r="B254" s="374" t="s">
        <v>705</v>
      </c>
      <c r="C254" s="372"/>
      <c r="D254" s="764"/>
      <c r="E254" s="750"/>
      <c r="F254" s="749"/>
    </row>
    <row r="255" spans="1:6">
      <c r="A255" s="387"/>
      <c r="B255" s="388"/>
      <c r="C255" s="389"/>
      <c r="D255" s="765"/>
      <c r="E255" s="766"/>
      <c r="F255" s="765"/>
    </row>
    <row r="256" spans="1:6">
      <c r="A256" s="373"/>
      <c r="B256" s="367"/>
      <c r="C256" s="372"/>
      <c r="D256" s="764"/>
      <c r="E256" s="755"/>
      <c r="F256" s="747"/>
    </row>
    <row r="257" spans="1:6">
      <c r="A257" s="366">
        <v>84</v>
      </c>
      <c r="B257" s="379" t="s">
        <v>706</v>
      </c>
      <c r="C257" s="372"/>
      <c r="D257" s="764"/>
      <c r="E257" s="750"/>
      <c r="F257" s="749"/>
    </row>
    <row r="258" spans="1:6">
      <c r="A258" s="373"/>
      <c r="B258" s="374"/>
      <c r="C258" s="375"/>
      <c r="D258" s="765"/>
      <c r="E258" s="752"/>
      <c r="F258" s="751"/>
    </row>
    <row r="259" spans="1:6">
      <c r="A259" s="381"/>
      <c r="B259" s="370" t="s">
        <v>707</v>
      </c>
      <c r="C259" s="368"/>
      <c r="D259" s="767"/>
      <c r="E259" s="760"/>
      <c r="F259" s="761"/>
    </row>
    <row r="260" spans="1:6">
      <c r="A260" s="381">
        <v>1</v>
      </c>
      <c r="B260" s="370" t="s">
        <v>708</v>
      </c>
      <c r="C260" s="368"/>
      <c r="D260" s="767"/>
      <c r="E260" s="760"/>
      <c r="F260" s="761"/>
    </row>
    <row r="261" spans="1:6">
      <c r="A261" s="381">
        <v>2</v>
      </c>
      <c r="B261" s="370" t="s">
        <v>709</v>
      </c>
      <c r="C261" s="368"/>
      <c r="D261" s="767"/>
      <c r="E261" s="760"/>
      <c r="F261" s="761"/>
    </row>
    <row r="262" spans="1:6">
      <c r="A262" s="381">
        <v>3</v>
      </c>
      <c r="B262" s="370" t="s">
        <v>710</v>
      </c>
      <c r="C262" s="368"/>
      <c r="D262" s="767"/>
      <c r="E262" s="760"/>
      <c r="F262" s="761"/>
    </row>
    <row r="263" spans="1:6">
      <c r="A263" s="381">
        <v>4</v>
      </c>
      <c r="B263" s="370" t="s">
        <v>711</v>
      </c>
      <c r="C263" s="368"/>
      <c r="D263" s="767"/>
      <c r="E263" s="760"/>
      <c r="F263" s="761"/>
    </row>
    <row r="264" spans="1:6">
      <c r="A264" s="381">
        <v>5</v>
      </c>
      <c r="B264" s="370" t="s">
        <v>712</v>
      </c>
      <c r="C264" s="368"/>
      <c r="D264" s="767"/>
      <c r="E264" s="760"/>
      <c r="F264" s="761"/>
    </row>
    <row r="265" spans="1:6">
      <c r="A265" s="381">
        <v>6</v>
      </c>
      <c r="B265" s="370" t="s">
        <v>713</v>
      </c>
      <c r="C265" s="368"/>
      <c r="D265" s="767"/>
      <c r="E265" s="760"/>
      <c r="F265" s="761"/>
    </row>
    <row r="266" spans="1:6">
      <c r="A266" s="381">
        <v>7</v>
      </c>
      <c r="B266" s="370" t="s">
        <v>714</v>
      </c>
      <c r="C266" s="368"/>
      <c r="D266" s="767"/>
      <c r="E266" s="760"/>
      <c r="F266" s="761"/>
    </row>
    <row r="267" spans="1:6">
      <c r="A267" s="381">
        <v>8</v>
      </c>
      <c r="B267" s="370" t="s">
        <v>715</v>
      </c>
      <c r="C267" s="368"/>
      <c r="D267" s="767"/>
      <c r="E267" s="760"/>
      <c r="F267" s="761"/>
    </row>
    <row r="268" spans="1:6">
      <c r="A268" s="373"/>
      <c r="B268" s="374"/>
      <c r="C268" s="375"/>
      <c r="D268" s="765"/>
      <c r="E268" s="752"/>
      <c r="F268" s="751"/>
    </row>
    <row r="269" spans="1:6">
      <c r="A269" s="366">
        <v>85</v>
      </c>
      <c r="B269" s="377" t="s">
        <v>716</v>
      </c>
      <c r="C269" s="372"/>
      <c r="D269" s="747"/>
      <c r="E269" s="750"/>
      <c r="F269" s="749"/>
    </row>
    <row r="270" spans="1:6">
      <c r="A270" s="373"/>
      <c r="B270" s="370" t="s">
        <v>717</v>
      </c>
      <c r="C270" s="372"/>
      <c r="D270" s="747"/>
      <c r="E270" s="750"/>
      <c r="F270" s="749"/>
    </row>
    <row r="271" spans="1:6">
      <c r="A271" s="373"/>
      <c r="B271" s="374"/>
      <c r="C271" s="375"/>
      <c r="D271" s="751"/>
      <c r="E271" s="752"/>
      <c r="F271" s="751"/>
    </row>
    <row r="272" spans="1:6">
      <c r="A272" s="373" t="s">
        <v>603</v>
      </c>
      <c r="B272" s="374" t="s">
        <v>718</v>
      </c>
      <c r="C272" s="372" t="s">
        <v>639</v>
      </c>
      <c r="D272" s="747">
        <v>280</v>
      </c>
      <c r="E272" s="762"/>
      <c r="F272" s="749">
        <f>D272*E272</f>
        <v>0</v>
      </c>
    </row>
    <row r="273" spans="1:6">
      <c r="A273" s="373" t="s">
        <v>605</v>
      </c>
      <c r="B273" s="374" t="s">
        <v>719</v>
      </c>
      <c r="C273" s="372" t="s">
        <v>639</v>
      </c>
      <c r="D273" s="747">
        <v>90</v>
      </c>
      <c r="E273" s="762"/>
      <c r="F273" s="749">
        <f t="shared" ref="F273" si="19">D273*E273</f>
        <v>0</v>
      </c>
    </row>
    <row r="274" spans="1:6">
      <c r="A274" s="373" t="s">
        <v>607</v>
      </c>
      <c r="B274" s="374" t="s">
        <v>720</v>
      </c>
      <c r="C274" s="372" t="s">
        <v>639</v>
      </c>
      <c r="D274" s="747" t="s">
        <v>533</v>
      </c>
      <c r="E274" s="763"/>
      <c r="F274" s="749"/>
    </row>
    <row r="275" spans="1:6">
      <c r="A275" s="373" t="s">
        <v>647</v>
      </c>
      <c r="B275" s="374" t="s">
        <v>721</v>
      </c>
      <c r="C275" s="372" t="s">
        <v>639</v>
      </c>
      <c r="D275" s="747">
        <v>80</v>
      </c>
      <c r="E275" s="762"/>
      <c r="F275" s="749">
        <f t="shared" ref="F275:F276" si="20">D275*E275</f>
        <v>0</v>
      </c>
    </row>
    <row r="276" spans="1:6">
      <c r="A276" s="373" t="s">
        <v>649</v>
      </c>
      <c r="B276" s="374" t="s">
        <v>722</v>
      </c>
      <c r="C276" s="372" t="s">
        <v>639</v>
      </c>
      <c r="D276" s="747">
        <v>30</v>
      </c>
      <c r="E276" s="762"/>
      <c r="F276" s="749">
        <f t="shared" si="20"/>
        <v>0</v>
      </c>
    </row>
    <row r="277" spans="1:6">
      <c r="A277" s="373"/>
      <c r="B277" s="374"/>
      <c r="C277" s="375"/>
      <c r="D277" s="751"/>
      <c r="E277" s="752"/>
      <c r="F277" s="751"/>
    </row>
    <row r="278" spans="1:6">
      <c r="A278" s="366">
        <v>86</v>
      </c>
      <c r="B278" s="377" t="s">
        <v>723</v>
      </c>
      <c r="C278" s="372"/>
      <c r="D278" s="747"/>
      <c r="E278" s="750"/>
      <c r="F278" s="749"/>
    </row>
    <row r="279" spans="1:6" ht="46.5">
      <c r="A279" s="366"/>
      <c r="B279" s="374" t="s">
        <v>724</v>
      </c>
      <c r="C279" s="372"/>
      <c r="D279" s="747"/>
      <c r="E279" s="750"/>
      <c r="F279" s="749"/>
    </row>
    <row r="280" spans="1:6">
      <c r="A280" s="373"/>
      <c r="B280" s="374"/>
      <c r="C280" s="375"/>
      <c r="D280" s="751"/>
      <c r="E280" s="752"/>
      <c r="F280" s="751"/>
    </row>
    <row r="281" spans="1:6">
      <c r="A281" s="373" t="s">
        <v>603</v>
      </c>
      <c r="B281" s="374" t="s">
        <v>725</v>
      </c>
      <c r="C281" s="372" t="s">
        <v>639</v>
      </c>
      <c r="D281" s="747">
        <v>550</v>
      </c>
      <c r="E281" s="762"/>
      <c r="F281" s="749">
        <f t="shared" ref="F281" si="21">D281*E281</f>
        <v>0</v>
      </c>
    </row>
    <row r="282" spans="1:6">
      <c r="A282" s="373" t="s">
        <v>605</v>
      </c>
      <c r="B282" s="374" t="s">
        <v>726</v>
      </c>
      <c r="C282" s="372" t="s">
        <v>639</v>
      </c>
      <c r="D282" s="747" t="s">
        <v>533</v>
      </c>
      <c r="E282" s="762"/>
      <c r="F282" s="749"/>
    </row>
    <row r="283" spans="1:6">
      <c r="A283" s="373" t="s">
        <v>649</v>
      </c>
      <c r="B283" s="374" t="s">
        <v>727</v>
      </c>
      <c r="C283" s="372" t="s">
        <v>639</v>
      </c>
      <c r="D283" s="747">
        <v>180</v>
      </c>
      <c r="E283" s="762"/>
      <c r="F283" s="749">
        <f t="shared" ref="F283:F286" si="22">D283*E283</f>
        <v>0</v>
      </c>
    </row>
    <row r="284" spans="1:6">
      <c r="A284" s="373" t="s">
        <v>651</v>
      </c>
      <c r="B284" s="374" t="s">
        <v>728</v>
      </c>
      <c r="C284" s="372" t="s">
        <v>639</v>
      </c>
      <c r="D284" s="747">
        <v>80</v>
      </c>
      <c r="E284" s="762"/>
      <c r="F284" s="749">
        <f t="shared" si="22"/>
        <v>0</v>
      </c>
    </row>
    <row r="285" spans="1:6">
      <c r="A285" s="373" t="s">
        <v>729</v>
      </c>
      <c r="B285" s="374" t="s">
        <v>730</v>
      </c>
      <c r="C285" s="372" t="s">
        <v>639</v>
      </c>
      <c r="D285" s="747">
        <v>90</v>
      </c>
      <c r="E285" s="762"/>
      <c r="F285" s="749">
        <f t="shared" si="22"/>
        <v>0</v>
      </c>
    </row>
    <row r="286" spans="1:6">
      <c r="A286" s="373" t="s">
        <v>731</v>
      </c>
      <c r="B286" s="374" t="s">
        <v>732</v>
      </c>
      <c r="C286" s="372" t="s">
        <v>639</v>
      </c>
      <c r="D286" s="747">
        <v>20</v>
      </c>
      <c r="E286" s="762"/>
      <c r="F286" s="749">
        <f t="shared" si="22"/>
        <v>0</v>
      </c>
    </row>
    <row r="287" spans="1:6">
      <c r="A287" s="373"/>
      <c r="B287" s="374"/>
      <c r="C287" s="375"/>
      <c r="D287" s="751"/>
      <c r="E287" s="752"/>
      <c r="F287" s="751"/>
    </row>
    <row r="288" spans="1:6">
      <c r="A288" s="366">
        <v>87</v>
      </c>
      <c r="B288" s="377" t="s">
        <v>733</v>
      </c>
      <c r="C288" s="372"/>
      <c r="D288" s="747"/>
      <c r="E288" s="750"/>
      <c r="F288" s="749"/>
    </row>
    <row r="289" spans="1:6" ht="124">
      <c r="A289" s="366"/>
      <c r="B289" s="374" t="s">
        <v>734</v>
      </c>
      <c r="C289" s="372"/>
      <c r="D289" s="747"/>
      <c r="E289" s="750"/>
      <c r="F289" s="749"/>
    </row>
    <row r="290" spans="1:6" ht="46.5">
      <c r="A290" s="366"/>
      <c r="B290" s="374" t="s">
        <v>735</v>
      </c>
      <c r="C290" s="372" t="s">
        <v>736</v>
      </c>
      <c r="D290" s="747">
        <v>4</v>
      </c>
      <c r="E290" s="762"/>
      <c r="F290" s="749">
        <f t="shared" ref="F290" si="23">D290*E290</f>
        <v>0</v>
      </c>
    </row>
    <row r="291" spans="1:6">
      <c r="A291" s="373"/>
      <c r="B291" s="374"/>
      <c r="C291" s="375"/>
      <c r="D291" s="751"/>
      <c r="E291" s="752"/>
      <c r="F291" s="751"/>
    </row>
    <row r="292" spans="1:6">
      <c r="A292" s="366">
        <v>88</v>
      </c>
      <c r="B292" s="377" t="s">
        <v>737</v>
      </c>
      <c r="C292" s="372"/>
      <c r="D292" s="747"/>
      <c r="E292" s="763"/>
      <c r="F292" s="749"/>
    </row>
    <row r="293" spans="1:6" ht="31">
      <c r="A293" s="366"/>
      <c r="B293" s="374" t="s">
        <v>738</v>
      </c>
      <c r="C293" s="372" t="s">
        <v>639</v>
      </c>
      <c r="D293" s="747">
        <v>10</v>
      </c>
      <c r="E293" s="762"/>
      <c r="F293" s="749">
        <f t="shared" ref="F293" si="24">D293*E293</f>
        <v>0</v>
      </c>
    </row>
    <row r="294" spans="1:6">
      <c r="A294" s="373"/>
      <c r="B294" s="374"/>
      <c r="C294" s="375"/>
      <c r="D294" s="751"/>
      <c r="E294" s="752"/>
      <c r="F294" s="751"/>
    </row>
    <row r="295" spans="1:6">
      <c r="A295" s="366">
        <v>89</v>
      </c>
      <c r="B295" s="379" t="s">
        <v>739</v>
      </c>
      <c r="C295" s="372"/>
      <c r="D295" s="747"/>
      <c r="E295" s="763"/>
      <c r="F295" s="749"/>
    </row>
    <row r="296" spans="1:6" ht="46.5">
      <c r="A296" s="373"/>
      <c r="B296" s="374" t="s">
        <v>740</v>
      </c>
      <c r="C296" s="372"/>
      <c r="D296" s="747"/>
      <c r="E296" s="763"/>
      <c r="F296" s="749"/>
    </row>
    <row r="297" spans="1:6">
      <c r="A297" s="373" t="s">
        <v>618</v>
      </c>
      <c r="B297" s="374" t="s">
        <v>741</v>
      </c>
      <c r="C297" s="372" t="s">
        <v>639</v>
      </c>
      <c r="D297" s="747">
        <v>20</v>
      </c>
      <c r="E297" s="762"/>
      <c r="F297" s="749">
        <f>D272*E272</f>
        <v>0</v>
      </c>
    </row>
    <row r="298" spans="1:6">
      <c r="A298" s="373"/>
      <c r="B298" s="374"/>
      <c r="C298" s="375"/>
      <c r="D298" s="375"/>
      <c r="E298" s="363"/>
      <c r="F298" s="375"/>
    </row>
    <row r="299" spans="1:6">
      <c r="A299" s="373"/>
      <c r="B299" s="367"/>
      <c r="C299" s="372"/>
      <c r="D299" s="372"/>
      <c r="E299" s="362"/>
      <c r="F299" s="372"/>
    </row>
    <row r="300" spans="1:6">
      <c r="A300" s="366" t="s">
        <v>742</v>
      </c>
      <c r="B300" s="367" t="s">
        <v>743</v>
      </c>
      <c r="C300" s="372"/>
      <c r="D300" s="372"/>
      <c r="E300" s="362"/>
      <c r="F300" s="372"/>
    </row>
    <row r="301" spans="1:6">
      <c r="A301" s="366"/>
      <c r="B301" s="367"/>
      <c r="C301" s="372"/>
      <c r="D301" s="372"/>
      <c r="E301" s="362"/>
      <c r="F301" s="372"/>
    </row>
    <row r="302" spans="1:6" ht="52.5" customHeight="1">
      <c r="A302" s="366"/>
      <c r="B302" s="945" t="s">
        <v>744</v>
      </c>
      <c r="C302" s="946"/>
      <c r="D302" s="946"/>
      <c r="E302" s="946"/>
      <c r="F302" s="947"/>
    </row>
    <row r="303" spans="1:6">
      <c r="A303" s="366"/>
      <c r="B303" s="367" t="s">
        <v>745</v>
      </c>
      <c r="C303" s="372"/>
      <c r="D303" s="372"/>
      <c r="E303" s="362"/>
      <c r="F303" s="372"/>
    </row>
    <row r="304" spans="1:6">
      <c r="A304" s="366"/>
      <c r="B304" s="367"/>
      <c r="C304" s="372"/>
      <c r="D304" s="372"/>
      <c r="E304" s="362"/>
      <c r="F304" s="372"/>
    </row>
    <row r="305" spans="1:6">
      <c r="A305" s="373"/>
      <c r="B305" s="379" t="s">
        <v>746</v>
      </c>
      <c r="C305" s="375"/>
      <c r="D305" s="372"/>
      <c r="E305" s="365"/>
      <c r="F305" s="385"/>
    </row>
    <row r="306" spans="1:6">
      <c r="A306" s="390" t="s">
        <v>618</v>
      </c>
      <c r="B306" s="374" t="s">
        <v>747</v>
      </c>
      <c r="C306" s="375"/>
      <c r="D306" s="372"/>
      <c r="E306" s="365"/>
      <c r="F306" s="385"/>
    </row>
    <row r="307" spans="1:6">
      <c r="A307" s="390" t="s">
        <v>623</v>
      </c>
      <c r="B307" s="374" t="s">
        <v>748</v>
      </c>
      <c r="C307" s="375"/>
      <c r="D307" s="372"/>
      <c r="E307" s="365"/>
      <c r="F307" s="385"/>
    </row>
    <row r="308" spans="1:6" ht="77.5">
      <c r="A308" s="390" t="s">
        <v>632</v>
      </c>
      <c r="B308" s="374" t="s">
        <v>749</v>
      </c>
      <c r="C308" s="375"/>
      <c r="D308" s="372"/>
      <c r="E308" s="365"/>
      <c r="F308" s="385"/>
    </row>
    <row r="309" spans="1:6">
      <c r="A309" s="390" t="s">
        <v>634</v>
      </c>
      <c r="B309" s="374" t="s">
        <v>750</v>
      </c>
      <c r="C309" s="375"/>
      <c r="D309" s="372"/>
      <c r="E309" s="365"/>
      <c r="F309" s="385"/>
    </row>
    <row r="310" spans="1:6" ht="31">
      <c r="A310" s="390" t="s">
        <v>751</v>
      </c>
      <c r="B310" s="374" t="s">
        <v>752</v>
      </c>
      <c r="C310" s="375"/>
      <c r="D310" s="372"/>
      <c r="E310" s="365"/>
      <c r="F310" s="385"/>
    </row>
    <row r="311" spans="1:6" ht="46.5">
      <c r="A311" s="390" t="s">
        <v>753</v>
      </c>
      <c r="B311" s="374" t="s">
        <v>754</v>
      </c>
      <c r="C311" s="375"/>
      <c r="D311" s="372"/>
      <c r="E311" s="365"/>
      <c r="F311" s="385"/>
    </row>
    <row r="312" spans="1:6">
      <c r="A312" s="390"/>
      <c r="B312" s="374"/>
      <c r="C312" s="375"/>
      <c r="D312" s="375"/>
      <c r="E312" s="363"/>
      <c r="F312" s="375"/>
    </row>
    <row r="313" spans="1:6">
      <c r="A313" s="373"/>
      <c r="B313" s="379" t="s">
        <v>755</v>
      </c>
      <c r="C313" s="375"/>
      <c r="D313" s="372"/>
      <c r="E313" s="29"/>
      <c r="F313" s="28"/>
    </row>
    <row r="314" spans="1:6">
      <c r="A314" s="390"/>
      <c r="B314" s="379"/>
      <c r="C314" s="375"/>
      <c r="D314" s="372"/>
      <c r="E314" s="29"/>
      <c r="F314" s="28"/>
    </row>
    <row r="315" spans="1:6">
      <c r="A315" s="390" t="s">
        <v>618</v>
      </c>
      <c r="B315" s="374" t="s">
        <v>1301</v>
      </c>
      <c r="C315" s="375"/>
      <c r="D315" s="372"/>
      <c r="E315" s="29"/>
      <c r="F315" s="28"/>
    </row>
    <row r="316" spans="1:6" ht="77.5">
      <c r="A316" s="390" t="s">
        <v>623</v>
      </c>
      <c r="B316" s="374" t="s">
        <v>756</v>
      </c>
      <c r="C316" s="375"/>
      <c r="D316" s="372"/>
      <c r="E316" s="29"/>
      <c r="F316" s="28"/>
    </row>
    <row r="317" spans="1:6" ht="46.5">
      <c r="A317" s="390" t="s">
        <v>632</v>
      </c>
      <c r="B317" s="374" t="s">
        <v>1302</v>
      </c>
      <c r="C317" s="375"/>
      <c r="D317" s="372"/>
      <c r="E317" s="29"/>
      <c r="F317" s="28"/>
    </row>
    <row r="318" spans="1:6" ht="31">
      <c r="A318" s="390" t="s">
        <v>633</v>
      </c>
      <c r="B318" s="374" t="s">
        <v>757</v>
      </c>
      <c r="C318" s="375"/>
      <c r="D318" s="372"/>
      <c r="E318" s="29"/>
      <c r="F318" s="28"/>
    </row>
    <row r="319" spans="1:6" ht="46.5">
      <c r="A319" s="390" t="s">
        <v>634</v>
      </c>
      <c r="B319" s="374" t="s">
        <v>758</v>
      </c>
      <c r="C319" s="375"/>
      <c r="D319" s="372"/>
      <c r="E319" s="29"/>
      <c r="F319" s="28"/>
    </row>
    <row r="320" spans="1:6">
      <c r="A320" s="390" t="s">
        <v>759</v>
      </c>
      <c r="B320" s="374" t="s">
        <v>760</v>
      </c>
      <c r="C320" s="375"/>
      <c r="D320" s="372"/>
      <c r="E320" s="29"/>
      <c r="F320" s="28"/>
    </row>
    <row r="321" spans="1:6">
      <c r="A321" s="390" t="s">
        <v>751</v>
      </c>
      <c r="B321" s="374" t="s">
        <v>761</v>
      </c>
      <c r="C321" s="375"/>
      <c r="D321" s="372"/>
      <c r="E321" s="29"/>
      <c r="F321" s="28"/>
    </row>
    <row r="322" spans="1:6" ht="46.5">
      <c r="A322" s="390" t="s">
        <v>759</v>
      </c>
      <c r="B322" s="374" t="s">
        <v>762</v>
      </c>
      <c r="C322" s="375"/>
      <c r="D322" s="372"/>
      <c r="E322" s="29"/>
      <c r="F322" s="28"/>
    </row>
    <row r="323" spans="1:6">
      <c r="A323" s="390"/>
      <c r="B323" s="374"/>
      <c r="C323" s="375"/>
      <c r="D323" s="372"/>
      <c r="E323" s="29"/>
      <c r="F323" s="28"/>
    </row>
    <row r="324" spans="1:6" ht="31">
      <c r="A324" s="373"/>
      <c r="B324" s="379" t="s">
        <v>763</v>
      </c>
      <c r="C324" s="375"/>
      <c r="D324" s="372"/>
      <c r="E324" s="365"/>
      <c r="F324" s="385"/>
    </row>
    <row r="325" spans="1:6" ht="31">
      <c r="A325" s="390" t="s">
        <v>618</v>
      </c>
      <c r="B325" s="374" t="s">
        <v>764</v>
      </c>
      <c r="C325" s="375"/>
      <c r="D325" s="372"/>
      <c r="E325" s="365"/>
      <c r="F325" s="385"/>
    </row>
    <row r="326" spans="1:6" ht="46.5">
      <c r="A326" s="390" t="s">
        <v>623</v>
      </c>
      <c r="B326" s="374" t="s">
        <v>765</v>
      </c>
      <c r="C326" s="375"/>
      <c r="D326" s="372"/>
      <c r="E326" s="365"/>
      <c r="F326" s="385"/>
    </row>
    <row r="327" spans="1:6" ht="46.5">
      <c r="A327" s="390" t="s">
        <v>632</v>
      </c>
      <c r="B327" s="374" t="s">
        <v>766</v>
      </c>
      <c r="C327" s="375"/>
      <c r="D327" s="375"/>
      <c r="E327" s="363"/>
      <c r="F327" s="375"/>
    </row>
    <row r="328" spans="1:6">
      <c r="A328" s="366"/>
      <c r="B328" s="367"/>
      <c r="C328" s="372"/>
      <c r="D328" s="372"/>
      <c r="E328" s="362"/>
      <c r="F328" s="372"/>
    </row>
    <row r="329" spans="1:6">
      <c r="A329" s="366" t="s">
        <v>204</v>
      </c>
      <c r="B329" s="367"/>
      <c r="C329" s="372"/>
      <c r="D329" s="372"/>
      <c r="E329" s="362"/>
      <c r="F329" s="372"/>
    </row>
    <row r="330" spans="1:6">
      <c r="A330" s="391">
        <v>1</v>
      </c>
      <c r="B330" s="370" t="s">
        <v>767</v>
      </c>
      <c r="C330" s="372"/>
      <c r="D330" s="372"/>
      <c r="E330" s="362"/>
      <c r="F330" s="372"/>
    </row>
    <row r="331" spans="1:6">
      <c r="A331" s="392">
        <v>2</v>
      </c>
      <c r="B331" s="370" t="s">
        <v>768</v>
      </c>
      <c r="C331" s="372"/>
      <c r="D331" s="372"/>
      <c r="E331" s="362"/>
      <c r="F331" s="372"/>
    </row>
    <row r="332" spans="1:6">
      <c r="A332" s="392">
        <v>3</v>
      </c>
      <c r="B332" s="370" t="s">
        <v>769</v>
      </c>
      <c r="C332" s="372"/>
      <c r="D332" s="372"/>
      <c r="E332" s="362"/>
      <c r="F332" s="372"/>
    </row>
    <row r="333" spans="1:6">
      <c r="A333" s="392"/>
      <c r="B333" s="370"/>
      <c r="C333" s="372"/>
      <c r="D333" s="372"/>
      <c r="E333" s="362"/>
      <c r="F333" s="372"/>
    </row>
    <row r="334" spans="1:6">
      <c r="A334" s="392"/>
      <c r="B334" s="367" t="s">
        <v>770</v>
      </c>
      <c r="C334" s="372"/>
      <c r="D334" s="372"/>
      <c r="E334" s="362"/>
      <c r="F334" s="372"/>
    </row>
    <row r="335" spans="1:6">
      <c r="A335" s="392"/>
      <c r="B335" s="370"/>
      <c r="C335" s="372"/>
      <c r="D335" s="372"/>
      <c r="E335" s="362"/>
      <c r="F335" s="372"/>
    </row>
    <row r="336" spans="1:6">
      <c r="A336" s="373">
        <v>1</v>
      </c>
      <c r="B336" s="374" t="s">
        <v>771</v>
      </c>
      <c r="C336" s="372" t="s">
        <v>736</v>
      </c>
      <c r="D336" s="747">
        <v>1</v>
      </c>
      <c r="E336" s="762"/>
      <c r="F336" s="749">
        <f t="shared" ref="F336:F341" si="25">D336*E336</f>
        <v>0</v>
      </c>
    </row>
    <row r="337" spans="1:6">
      <c r="A337" s="373">
        <v>2</v>
      </c>
      <c r="B337" s="374" t="s">
        <v>772</v>
      </c>
      <c r="C337" s="372" t="s">
        <v>736</v>
      </c>
      <c r="D337" s="747">
        <v>1</v>
      </c>
      <c r="E337" s="762"/>
      <c r="F337" s="749">
        <f t="shared" si="25"/>
        <v>0</v>
      </c>
    </row>
    <row r="338" spans="1:6">
      <c r="A338" s="373">
        <v>3</v>
      </c>
      <c r="B338" s="374" t="s">
        <v>773</v>
      </c>
      <c r="C338" s="372" t="s">
        <v>736</v>
      </c>
      <c r="D338" s="747">
        <v>1</v>
      </c>
      <c r="E338" s="762"/>
      <c r="F338" s="749">
        <f t="shared" si="25"/>
        <v>0</v>
      </c>
    </row>
    <row r="339" spans="1:6">
      <c r="A339" s="373">
        <v>4</v>
      </c>
      <c r="B339" s="374" t="s">
        <v>774</v>
      </c>
      <c r="C339" s="372" t="s">
        <v>736</v>
      </c>
      <c r="D339" s="747">
        <v>1</v>
      </c>
      <c r="E339" s="762"/>
      <c r="F339" s="749">
        <f t="shared" si="25"/>
        <v>0</v>
      </c>
    </row>
    <row r="340" spans="1:6">
      <c r="A340" s="373">
        <v>5</v>
      </c>
      <c r="B340" s="374" t="s">
        <v>775</v>
      </c>
      <c r="C340" s="372" t="s">
        <v>736</v>
      </c>
      <c r="D340" s="747">
        <v>1</v>
      </c>
      <c r="E340" s="748"/>
      <c r="F340" s="749">
        <f t="shared" si="25"/>
        <v>0</v>
      </c>
    </row>
    <row r="341" spans="1:6">
      <c r="A341" s="373">
        <v>6</v>
      </c>
      <c r="B341" s="374" t="s">
        <v>776</v>
      </c>
      <c r="C341" s="372" t="s">
        <v>736</v>
      </c>
      <c r="D341" s="747">
        <v>2</v>
      </c>
      <c r="E341" s="748"/>
      <c r="F341" s="749">
        <f t="shared" si="25"/>
        <v>0</v>
      </c>
    </row>
    <row r="342" spans="1:6">
      <c r="A342" s="390"/>
      <c r="B342" s="374"/>
      <c r="C342" s="375"/>
      <c r="D342" s="751"/>
      <c r="E342" s="752"/>
      <c r="F342" s="751"/>
    </row>
    <row r="343" spans="1:6">
      <c r="A343" s="390"/>
      <c r="B343" s="374" t="s">
        <v>777</v>
      </c>
      <c r="C343" s="375"/>
      <c r="D343" s="751"/>
      <c r="E343" s="752"/>
      <c r="F343" s="751"/>
    </row>
    <row r="344" spans="1:6" ht="62">
      <c r="A344" s="390"/>
      <c r="B344" s="374" t="s">
        <v>778</v>
      </c>
      <c r="C344" s="375"/>
      <c r="D344" s="751"/>
      <c r="E344" s="752"/>
      <c r="F344" s="751"/>
    </row>
    <row r="345" spans="1:6">
      <c r="A345" s="390"/>
      <c r="B345" s="374"/>
      <c r="C345" s="375"/>
      <c r="D345" s="751"/>
      <c r="E345" s="752"/>
      <c r="F345" s="751"/>
    </row>
    <row r="346" spans="1:6" ht="31">
      <c r="A346" s="390"/>
      <c r="B346" s="374" t="s">
        <v>779</v>
      </c>
      <c r="C346" s="375"/>
      <c r="D346" s="751"/>
      <c r="E346" s="752"/>
      <c r="F346" s="751"/>
    </row>
    <row r="347" spans="1:6" ht="31">
      <c r="A347" s="390"/>
      <c r="B347" s="374" t="s">
        <v>780</v>
      </c>
      <c r="C347" s="375"/>
      <c r="D347" s="751"/>
      <c r="E347" s="752"/>
      <c r="F347" s="751"/>
    </row>
    <row r="348" spans="1:6" ht="31">
      <c r="A348" s="390"/>
      <c r="B348" s="374" t="s">
        <v>781</v>
      </c>
      <c r="C348" s="375"/>
      <c r="D348" s="751"/>
      <c r="E348" s="752"/>
      <c r="F348" s="751"/>
    </row>
    <row r="349" spans="1:6">
      <c r="A349" s="390"/>
      <c r="B349" s="374"/>
      <c r="C349" s="375"/>
      <c r="D349" s="751"/>
      <c r="E349" s="752"/>
      <c r="F349" s="751"/>
    </row>
    <row r="350" spans="1:6">
      <c r="A350" s="366"/>
      <c r="B350" s="379"/>
      <c r="C350" s="368"/>
      <c r="D350" s="759"/>
      <c r="E350" s="768"/>
      <c r="F350" s="769"/>
    </row>
    <row r="351" spans="1:6">
      <c r="A351" s="366">
        <v>90</v>
      </c>
      <c r="B351" s="377" t="s">
        <v>782</v>
      </c>
      <c r="C351" s="372"/>
      <c r="D351" s="747"/>
      <c r="E351" s="763"/>
      <c r="F351" s="749"/>
    </row>
    <row r="352" spans="1:6">
      <c r="A352" s="390"/>
      <c r="B352" s="379"/>
      <c r="C352" s="375"/>
      <c r="D352" s="747"/>
      <c r="E352" s="763"/>
      <c r="F352" s="749"/>
    </row>
    <row r="353" spans="1:6" ht="139.5">
      <c r="A353" s="390"/>
      <c r="B353" s="374" t="s">
        <v>783</v>
      </c>
      <c r="C353" s="375"/>
      <c r="D353" s="747"/>
      <c r="E353" s="763"/>
      <c r="F353" s="749"/>
    </row>
    <row r="354" spans="1:6">
      <c r="A354" s="390"/>
      <c r="B354" s="374"/>
      <c r="C354" s="375"/>
      <c r="D354" s="747"/>
      <c r="E354" s="763"/>
      <c r="F354" s="749"/>
    </row>
    <row r="355" spans="1:6">
      <c r="A355" s="390" t="s">
        <v>618</v>
      </c>
      <c r="B355" s="379" t="s">
        <v>784</v>
      </c>
      <c r="C355" s="375"/>
      <c r="D355" s="747"/>
      <c r="E355" s="763"/>
      <c r="F355" s="749"/>
    </row>
    <row r="356" spans="1:6">
      <c r="A356" s="390"/>
      <c r="B356" s="393" t="s">
        <v>785</v>
      </c>
      <c r="C356" s="375"/>
      <c r="D356" s="747"/>
      <c r="E356" s="763"/>
      <c r="F356" s="749"/>
    </row>
    <row r="357" spans="1:6" ht="31">
      <c r="A357" s="390"/>
      <c r="B357" s="394" t="s">
        <v>786</v>
      </c>
      <c r="C357" s="375"/>
      <c r="D357" s="747"/>
      <c r="E357" s="763"/>
      <c r="F357" s="749"/>
    </row>
    <row r="358" spans="1:6">
      <c r="A358" s="390"/>
      <c r="B358" s="374"/>
      <c r="C358" s="375"/>
      <c r="D358" s="747"/>
      <c r="E358" s="763"/>
      <c r="F358" s="749"/>
    </row>
    <row r="359" spans="1:6">
      <c r="A359" s="390"/>
      <c r="B359" s="393" t="s">
        <v>787</v>
      </c>
      <c r="C359" s="375"/>
      <c r="D359" s="747"/>
      <c r="E359" s="763"/>
      <c r="F359" s="749"/>
    </row>
    <row r="360" spans="1:6">
      <c r="A360" s="390"/>
      <c r="B360" s="394" t="s">
        <v>788</v>
      </c>
      <c r="C360" s="375"/>
      <c r="D360" s="747"/>
      <c r="E360" s="763"/>
      <c r="F360" s="749"/>
    </row>
    <row r="361" spans="1:6">
      <c r="A361" s="390"/>
      <c r="B361" s="374" t="s">
        <v>789</v>
      </c>
      <c r="C361" s="375" t="s">
        <v>736</v>
      </c>
      <c r="D361" s="747">
        <v>4</v>
      </c>
      <c r="E361" s="770"/>
      <c r="F361" s="749">
        <f t="shared" ref="F361" si="26">D361*E361</f>
        <v>0</v>
      </c>
    </row>
    <row r="362" spans="1:6">
      <c r="A362" s="390"/>
      <c r="B362" s="374"/>
      <c r="C362" s="375"/>
      <c r="D362" s="747"/>
      <c r="E362" s="763"/>
      <c r="F362" s="749"/>
    </row>
    <row r="363" spans="1:6">
      <c r="A363" s="390" t="s">
        <v>623</v>
      </c>
      <c r="B363" s="379" t="s">
        <v>790</v>
      </c>
      <c r="C363" s="375"/>
      <c r="D363" s="747"/>
      <c r="E363" s="763"/>
      <c r="F363" s="749"/>
    </row>
    <row r="364" spans="1:6">
      <c r="A364" s="390"/>
      <c r="B364" s="393" t="s">
        <v>785</v>
      </c>
      <c r="C364" s="375"/>
      <c r="D364" s="747"/>
      <c r="E364" s="763"/>
      <c r="F364" s="749"/>
    </row>
    <row r="365" spans="1:6" ht="31">
      <c r="A365" s="390"/>
      <c r="B365" s="394" t="s">
        <v>786</v>
      </c>
      <c r="C365" s="375"/>
      <c r="D365" s="747"/>
      <c r="E365" s="763"/>
      <c r="F365" s="749"/>
    </row>
    <row r="366" spans="1:6">
      <c r="A366" s="390"/>
      <c r="B366" s="374"/>
      <c r="C366" s="375"/>
      <c r="D366" s="747"/>
      <c r="E366" s="763"/>
      <c r="F366" s="749"/>
    </row>
    <row r="367" spans="1:6">
      <c r="A367" s="390"/>
      <c r="B367" s="393" t="s">
        <v>787</v>
      </c>
      <c r="C367" s="375"/>
      <c r="D367" s="747"/>
      <c r="E367" s="763"/>
      <c r="F367" s="749"/>
    </row>
    <row r="368" spans="1:6">
      <c r="A368" s="390"/>
      <c r="B368" s="394" t="s">
        <v>788</v>
      </c>
      <c r="C368" s="375"/>
      <c r="D368" s="747"/>
      <c r="E368" s="763"/>
      <c r="F368" s="749"/>
    </row>
    <row r="369" spans="1:6">
      <c r="A369" s="390"/>
      <c r="B369" s="374" t="s">
        <v>791</v>
      </c>
      <c r="C369" s="375" t="s">
        <v>736</v>
      </c>
      <c r="D369" s="747">
        <v>8</v>
      </c>
      <c r="E369" s="770"/>
      <c r="F369" s="749">
        <f t="shared" ref="F369" si="27">D369*E369</f>
        <v>0</v>
      </c>
    </row>
    <row r="370" spans="1:6">
      <c r="A370" s="390"/>
      <c r="B370" s="374"/>
      <c r="C370" s="375"/>
      <c r="D370" s="747"/>
      <c r="E370" s="763"/>
      <c r="F370" s="749"/>
    </row>
    <row r="371" spans="1:6">
      <c r="A371" s="390" t="s">
        <v>667</v>
      </c>
      <c r="B371" s="379" t="s">
        <v>792</v>
      </c>
      <c r="C371" s="375"/>
      <c r="D371" s="747"/>
      <c r="E371" s="763"/>
      <c r="F371" s="749"/>
    </row>
    <row r="372" spans="1:6">
      <c r="A372" s="390"/>
      <c r="B372" s="393" t="s">
        <v>785</v>
      </c>
      <c r="C372" s="375"/>
      <c r="D372" s="747"/>
      <c r="E372" s="763"/>
      <c r="F372" s="749"/>
    </row>
    <row r="373" spans="1:6" ht="31">
      <c r="A373" s="390"/>
      <c r="B373" s="394" t="s">
        <v>786</v>
      </c>
      <c r="C373" s="375"/>
      <c r="D373" s="747"/>
      <c r="E373" s="763"/>
      <c r="F373" s="749"/>
    </row>
    <row r="374" spans="1:6">
      <c r="A374" s="390"/>
      <c r="B374" s="374"/>
      <c r="C374" s="375"/>
      <c r="D374" s="747"/>
      <c r="E374" s="763"/>
      <c r="F374" s="749"/>
    </row>
    <row r="375" spans="1:6">
      <c r="A375" s="390"/>
      <c r="B375" s="393" t="s">
        <v>787</v>
      </c>
      <c r="C375" s="375"/>
      <c r="D375" s="747"/>
      <c r="E375" s="763"/>
      <c r="F375" s="749"/>
    </row>
    <row r="376" spans="1:6">
      <c r="A376" s="390"/>
      <c r="B376" s="394" t="s">
        <v>788</v>
      </c>
      <c r="C376" s="375"/>
      <c r="D376" s="747"/>
      <c r="E376" s="763"/>
      <c r="F376" s="749"/>
    </row>
    <row r="377" spans="1:6">
      <c r="A377" s="390"/>
      <c r="B377" s="374" t="s">
        <v>793</v>
      </c>
      <c r="C377" s="375" t="s">
        <v>736</v>
      </c>
      <c r="D377" s="747">
        <v>8</v>
      </c>
      <c r="E377" s="762"/>
      <c r="F377" s="749">
        <f t="shared" ref="F377" si="28">D377*E377</f>
        <v>0</v>
      </c>
    </row>
    <row r="378" spans="1:6" ht="31">
      <c r="A378" s="390"/>
      <c r="B378" s="374" t="s">
        <v>794</v>
      </c>
      <c r="C378" s="375"/>
      <c r="D378" s="751"/>
      <c r="E378" s="763"/>
      <c r="F378" s="771"/>
    </row>
    <row r="379" spans="1:6">
      <c r="A379" s="390"/>
      <c r="B379" s="374"/>
      <c r="C379" s="375"/>
      <c r="D379" s="747"/>
      <c r="E379" s="763"/>
      <c r="F379" s="749"/>
    </row>
    <row r="380" spans="1:6">
      <c r="A380" s="390" t="s">
        <v>633</v>
      </c>
      <c r="B380" s="379" t="s">
        <v>795</v>
      </c>
      <c r="C380" s="375"/>
      <c r="D380" s="747"/>
      <c r="E380" s="763"/>
      <c r="F380" s="749"/>
    </row>
    <row r="381" spans="1:6">
      <c r="A381" s="390"/>
      <c r="B381" s="393" t="s">
        <v>785</v>
      </c>
      <c r="C381" s="375"/>
      <c r="D381" s="747"/>
      <c r="E381" s="763"/>
      <c r="F381" s="749"/>
    </row>
    <row r="382" spans="1:6">
      <c r="A382" s="390"/>
      <c r="B382" s="394" t="s">
        <v>796</v>
      </c>
      <c r="C382" s="375"/>
      <c r="D382" s="747"/>
      <c r="E382" s="763"/>
      <c r="F382" s="749"/>
    </row>
    <row r="383" spans="1:6">
      <c r="A383" s="390"/>
      <c r="B383" s="393" t="s">
        <v>787</v>
      </c>
      <c r="C383" s="375"/>
      <c r="D383" s="747"/>
      <c r="E383" s="763"/>
      <c r="F383" s="749"/>
    </row>
    <row r="384" spans="1:6">
      <c r="A384" s="390"/>
      <c r="B384" s="394" t="s">
        <v>797</v>
      </c>
      <c r="C384" s="375"/>
      <c r="D384" s="747"/>
      <c r="E384" s="763"/>
      <c r="F384" s="749"/>
    </row>
    <row r="385" spans="1:6">
      <c r="A385" s="390"/>
      <c r="B385" s="374" t="s">
        <v>798</v>
      </c>
      <c r="C385" s="375" t="s">
        <v>736</v>
      </c>
      <c r="D385" s="747">
        <v>4</v>
      </c>
      <c r="E385" s="762"/>
      <c r="F385" s="749">
        <f t="shared" ref="F385" si="29">D385*E385</f>
        <v>0</v>
      </c>
    </row>
    <row r="386" spans="1:6" ht="31">
      <c r="A386" s="390"/>
      <c r="B386" s="374" t="s">
        <v>794</v>
      </c>
      <c r="C386" s="375"/>
      <c r="D386" s="751"/>
      <c r="E386" s="763"/>
      <c r="F386" s="771"/>
    </row>
    <row r="387" spans="1:6">
      <c r="A387" s="390"/>
      <c r="B387" s="374"/>
      <c r="C387" s="375"/>
      <c r="D387" s="747"/>
      <c r="E387" s="763"/>
      <c r="F387" s="749"/>
    </row>
    <row r="388" spans="1:6">
      <c r="A388" s="390" t="s">
        <v>634</v>
      </c>
      <c r="B388" s="379" t="s">
        <v>799</v>
      </c>
      <c r="C388" s="375"/>
      <c r="D388" s="747"/>
      <c r="E388" s="750"/>
      <c r="F388" s="749"/>
    </row>
    <row r="389" spans="1:6">
      <c r="A389" s="390"/>
      <c r="B389" s="393" t="s">
        <v>785</v>
      </c>
      <c r="C389" s="375"/>
      <c r="D389" s="747"/>
      <c r="E389" s="750"/>
      <c r="F389" s="749"/>
    </row>
    <row r="390" spans="1:6">
      <c r="A390" s="390"/>
      <c r="B390" s="374" t="s">
        <v>800</v>
      </c>
      <c r="C390" s="375"/>
      <c r="D390" s="747"/>
      <c r="E390" s="750"/>
      <c r="F390" s="749"/>
    </row>
    <row r="391" spans="1:6">
      <c r="A391" s="390"/>
      <c r="B391" s="374" t="s">
        <v>801</v>
      </c>
      <c r="C391" s="375"/>
      <c r="D391" s="747"/>
      <c r="E391" s="750"/>
      <c r="F391" s="749"/>
    </row>
    <row r="392" spans="1:6">
      <c r="A392" s="390"/>
      <c r="B392" s="374" t="s">
        <v>802</v>
      </c>
      <c r="C392" s="375"/>
      <c r="D392" s="747"/>
      <c r="E392" s="750"/>
      <c r="F392" s="749"/>
    </row>
    <row r="393" spans="1:6">
      <c r="A393" s="390"/>
      <c r="B393" s="393" t="s">
        <v>787</v>
      </c>
      <c r="C393" s="375"/>
      <c r="D393" s="747"/>
      <c r="E393" s="750"/>
      <c r="F393" s="749"/>
    </row>
    <row r="394" spans="1:6">
      <c r="A394" s="390"/>
      <c r="B394" s="394" t="s">
        <v>803</v>
      </c>
      <c r="C394" s="375"/>
      <c r="D394" s="747"/>
      <c r="E394" s="750"/>
      <c r="F394" s="749"/>
    </row>
    <row r="395" spans="1:6">
      <c r="A395" s="390"/>
      <c r="B395" s="374" t="s">
        <v>804</v>
      </c>
      <c r="C395" s="375" t="s">
        <v>736</v>
      </c>
      <c r="D395" s="747">
        <v>1</v>
      </c>
      <c r="E395" s="748"/>
      <c r="F395" s="749">
        <f t="shared" ref="F395" si="30">D395*E395</f>
        <v>0</v>
      </c>
    </row>
    <row r="396" spans="1:6">
      <c r="A396" s="390"/>
      <c r="B396" s="374"/>
      <c r="C396" s="375"/>
      <c r="D396" s="747"/>
      <c r="E396" s="750"/>
      <c r="F396" s="749"/>
    </row>
    <row r="397" spans="1:6">
      <c r="A397" s="373"/>
      <c r="B397" s="374"/>
      <c r="C397" s="372"/>
      <c r="D397" s="747"/>
      <c r="E397" s="763"/>
      <c r="F397" s="771"/>
    </row>
    <row r="398" spans="1:6">
      <c r="A398" s="366" t="s">
        <v>759</v>
      </c>
      <c r="B398" s="377" t="s">
        <v>805</v>
      </c>
      <c r="C398" s="372"/>
      <c r="D398" s="747"/>
      <c r="E398" s="763"/>
      <c r="F398" s="771"/>
    </row>
    <row r="399" spans="1:6">
      <c r="A399" s="373"/>
      <c r="B399" s="374"/>
      <c r="C399" s="372"/>
      <c r="D399" s="747"/>
      <c r="E399" s="763"/>
      <c r="F399" s="771"/>
    </row>
    <row r="400" spans="1:6" ht="124">
      <c r="A400" s="373"/>
      <c r="B400" s="374" t="s">
        <v>806</v>
      </c>
      <c r="C400" s="372"/>
      <c r="D400" s="747"/>
      <c r="E400" s="763"/>
      <c r="F400" s="771"/>
    </row>
    <row r="401" spans="1:6">
      <c r="A401" s="373"/>
      <c r="B401" s="374"/>
      <c r="C401" s="372"/>
      <c r="D401" s="747"/>
      <c r="E401" s="763"/>
      <c r="F401" s="771"/>
    </row>
    <row r="402" spans="1:6">
      <c r="A402" s="373">
        <v>1</v>
      </c>
      <c r="B402" s="374" t="s">
        <v>771</v>
      </c>
      <c r="C402" s="372" t="s">
        <v>736</v>
      </c>
      <c r="D402" s="747">
        <v>1</v>
      </c>
      <c r="E402" s="762"/>
      <c r="F402" s="749">
        <f t="shared" ref="F402:F408" si="31">D402*E402</f>
        <v>0</v>
      </c>
    </row>
    <row r="403" spans="1:6">
      <c r="A403" s="373">
        <v>2</v>
      </c>
      <c r="B403" s="374" t="s">
        <v>772</v>
      </c>
      <c r="C403" s="372" t="s">
        <v>736</v>
      </c>
      <c r="D403" s="747">
        <v>1</v>
      </c>
      <c r="E403" s="762"/>
      <c r="F403" s="749">
        <f t="shared" si="31"/>
        <v>0</v>
      </c>
    </row>
    <row r="404" spans="1:6">
      <c r="A404" s="373">
        <v>3</v>
      </c>
      <c r="B404" s="374" t="s">
        <v>807</v>
      </c>
      <c r="C404" s="372" t="s">
        <v>736</v>
      </c>
      <c r="D404" s="747">
        <v>1</v>
      </c>
      <c r="E404" s="762"/>
      <c r="F404" s="749">
        <f t="shared" si="31"/>
        <v>0</v>
      </c>
    </row>
    <row r="405" spans="1:6">
      <c r="A405" s="373">
        <v>4</v>
      </c>
      <c r="B405" s="374" t="s">
        <v>808</v>
      </c>
      <c r="C405" s="372" t="s">
        <v>736</v>
      </c>
      <c r="D405" s="747">
        <v>1</v>
      </c>
      <c r="E405" s="762"/>
      <c r="F405" s="749">
        <f t="shared" si="31"/>
        <v>0</v>
      </c>
    </row>
    <row r="406" spans="1:6">
      <c r="A406" s="373">
        <v>5</v>
      </c>
      <c r="B406" s="374" t="s">
        <v>809</v>
      </c>
      <c r="C406" s="372" t="s">
        <v>736</v>
      </c>
      <c r="D406" s="747">
        <v>1</v>
      </c>
      <c r="E406" s="762"/>
      <c r="F406" s="749">
        <f t="shared" si="31"/>
        <v>0</v>
      </c>
    </row>
    <row r="407" spans="1:6">
      <c r="A407" s="373">
        <v>6</v>
      </c>
      <c r="B407" s="374" t="s">
        <v>775</v>
      </c>
      <c r="C407" s="372" t="s">
        <v>736</v>
      </c>
      <c r="D407" s="747">
        <v>1</v>
      </c>
      <c r="E407" s="762"/>
      <c r="F407" s="749">
        <f t="shared" si="31"/>
        <v>0</v>
      </c>
    </row>
    <row r="408" spans="1:6">
      <c r="A408" s="373">
        <v>7</v>
      </c>
      <c r="B408" s="374" t="s">
        <v>776</v>
      </c>
      <c r="C408" s="372" t="s">
        <v>736</v>
      </c>
      <c r="D408" s="747">
        <v>2</v>
      </c>
      <c r="E408" s="762"/>
      <c r="F408" s="749">
        <f t="shared" si="31"/>
        <v>0</v>
      </c>
    </row>
    <row r="409" spans="1:6">
      <c r="A409" s="383"/>
      <c r="B409" s="374"/>
      <c r="C409" s="372"/>
      <c r="D409" s="747"/>
      <c r="E409" s="763"/>
      <c r="F409" s="771"/>
    </row>
    <row r="410" spans="1:6">
      <c r="A410" s="383"/>
      <c r="B410" s="379"/>
      <c r="C410" s="372"/>
      <c r="D410" s="747"/>
      <c r="E410" s="763"/>
      <c r="F410" s="771"/>
    </row>
    <row r="411" spans="1:6" ht="31">
      <c r="A411" s="366" t="s">
        <v>751</v>
      </c>
      <c r="B411" s="379" t="s">
        <v>810</v>
      </c>
      <c r="C411" s="368"/>
      <c r="D411" s="759"/>
      <c r="E411" s="763"/>
      <c r="F411" s="771"/>
    </row>
    <row r="412" spans="1:6">
      <c r="A412" s="366"/>
      <c r="B412" s="379"/>
      <c r="C412" s="368"/>
      <c r="D412" s="759"/>
      <c r="E412" s="763"/>
      <c r="F412" s="771"/>
    </row>
    <row r="413" spans="1:6" ht="232.5">
      <c r="A413" s="395">
        <v>1</v>
      </c>
      <c r="B413" s="374" t="s">
        <v>811</v>
      </c>
      <c r="C413" s="372" t="s">
        <v>67</v>
      </c>
      <c r="D413" s="747">
        <v>312</v>
      </c>
      <c r="E413" s="756"/>
      <c r="F413" s="749">
        <f t="shared" ref="F413:F426" si="32">D413*E413</f>
        <v>0</v>
      </c>
    </row>
    <row r="414" spans="1:6" ht="294.5">
      <c r="A414" s="395">
        <v>2</v>
      </c>
      <c r="B414" s="374" t="s">
        <v>812</v>
      </c>
      <c r="C414" s="372" t="s">
        <v>67</v>
      </c>
      <c r="D414" s="747">
        <v>450</v>
      </c>
      <c r="E414" s="756"/>
      <c r="F414" s="749">
        <f t="shared" si="32"/>
        <v>0</v>
      </c>
    </row>
    <row r="415" spans="1:6" ht="294.5">
      <c r="A415" s="395">
        <v>3</v>
      </c>
      <c r="B415" s="374" t="s">
        <v>813</v>
      </c>
      <c r="C415" s="372" t="s">
        <v>67</v>
      </c>
      <c r="D415" s="747">
        <v>50</v>
      </c>
      <c r="E415" s="756"/>
      <c r="F415" s="749">
        <f t="shared" si="32"/>
        <v>0</v>
      </c>
    </row>
    <row r="416" spans="1:6" ht="341">
      <c r="A416" s="395">
        <v>4</v>
      </c>
      <c r="B416" s="374" t="s">
        <v>1303</v>
      </c>
      <c r="C416" s="372" t="s">
        <v>67</v>
      </c>
      <c r="D416" s="747">
        <v>40</v>
      </c>
      <c r="E416" s="756"/>
      <c r="F416" s="749">
        <f t="shared" si="32"/>
        <v>0</v>
      </c>
    </row>
    <row r="417" spans="1:6" ht="201.5">
      <c r="A417" s="395">
        <v>5</v>
      </c>
      <c r="B417" s="374" t="s">
        <v>814</v>
      </c>
      <c r="C417" s="372" t="s">
        <v>67</v>
      </c>
      <c r="D417" s="747">
        <v>100</v>
      </c>
      <c r="E417" s="756"/>
      <c r="F417" s="749">
        <f t="shared" si="32"/>
        <v>0</v>
      </c>
    </row>
    <row r="418" spans="1:6" ht="232.5">
      <c r="A418" s="395">
        <v>6</v>
      </c>
      <c r="B418" s="374" t="s">
        <v>815</v>
      </c>
      <c r="C418" s="372" t="s">
        <v>816</v>
      </c>
      <c r="D418" s="747">
        <v>300</v>
      </c>
      <c r="E418" s="756"/>
      <c r="F418" s="749">
        <f t="shared" si="32"/>
        <v>0</v>
      </c>
    </row>
    <row r="419" spans="1:6" ht="139.5">
      <c r="A419" s="395">
        <v>7</v>
      </c>
      <c r="B419" s="374" t="s">
        <v>817</v>
      </c>
      <c r="C419" s="372" t="s">
        <v>816</v>
      </c>
      <c r="D419" s="747">
        <v>15</v>
      </c>
      <c r="E419" s="756"/>
      <c r="F419" s="749">
        <f t="shared" si="32"/>
        <v>0</v>
      </c>
    </row>
    <row r="420" spans="1:6" ht="409.5">
      <c r="A420" s="395">
        <v>8</v>
      </c>
      <c r="B420" s="374" t="s">
        <v>818</v>
      </c>
      <c r="C420" s="372" t="s">
        <v>67</v>
      </c>
      <c r="D420" s="747">
        <v>10</v>
      </c>
      <c r="E420" s="756"/>
      <c r="F420" s="749">
        <f t="shared" si="32"/>
        <v>0</v>
      </c>
    </row>
    <row r="421" spans="1:6" ht="341">
      <c r="A421" s="395">
        <v>9</v>
      </c>
      <c r="B421" s="374" t="s">
        <v>819</v>
      </c>
      <c r="C421" s="372" t="s">
        <v>67</v>
      </c>
      <c r="D421" s="747">
        <v>20</v>
      </c>
      <c r="E421" s="756"/>
      <c r="F421" s="749">
        <f t="shared" si="32"/>
        <v>0</v>
      </c>
    </row>
    <row r="422" spans="1:6" ht="294.5">
      <c r="A422" s="395">
        <v>10</v>
      </c>
      <c r="B422" s="374" t="s">
        <v>1304</v>
      </c>
      <c r="C422" s="372" t="s">
        <v>67</v>
      </c>
      <c r="D422" s="747">
        <v>20</v>
      </c>
      <c r="E422" s="756"/>
      <c r="F422" s="749">
        <f t="shared" si="32"/>
        <v>0</v>
      </c>
    </row>
    <row r="423" spans="1:6" ht="186">
      <c r="A423" s="395">
        <v>11</v>
      </c>
      <c r="B423" s="374" t="s">
        <v>820</v>
      </c>
      <c r="C423" s="372" t="s">
        <v>67</v>
      </c>
      <c r="D423" s="747">
        <v>10</v>
      </c>
      <c r="E423" s="756"/>
      <c r="F423" s="749">
        <f t="shared" si="32"/>
        <v>0</v>
      </c>
    </row>
    <row r="424" spans="1:6" ht="232.5">
      <c r="A424" s="395">
        <v>12</v>
      </c>
      <c r="B424" s="374" t="s">
        <v>821</v>
      </c>
      <c r="C424" s="372" t="s">
        <v>67</v>
      </c>
      <c r="D424" s="747">
        <v>50</v>
      </c>
      <c r="E424" s="756"/>
      <c r="F424" s="749">
        <f t="shared" si="32"/>
        <v>0</v>
      </c>
    </row>
    <row r="425" spans="1:6" ht="263.5">
      <c r="A425" s="395">
        <v>13</v>
      </c>
      <c r="B425" s="374" t="s">
        <v>1305</v>
      </c>
      <c r="C425" s="372" t="s">
        <v>67</v>
      </c>
      <c r="D425" s="747">
        <v>20</v>
      </c>
      <c r="E425" s="756"/>
      <c r="F425" s="749">
        <f t="shared" si="32"/>
        <v>0</v>
      </c>
    </row>
    <row r="426" spans="1:6" ht="93">
      <c r="A426" s="395">
        <v>14</v>
      </c>
      <c r="B426" s="374" t="s">
        <v>822</v>
      </c>
      <c r="C426" s="372" t="s">
        <v>67</v>
      </c>
      <c r="D426" s="747">
        <v>10</v>
      </c>
      <c r="E426" s="756"/>
      <c r="F426" s="749">
        <f t="shared" si="32"/>
        <v>0</v>
      </c>
    </row>
    <row r="427" spans="1:6">
      <c r="A427" s="366"/>
      <c r="B427" s="379"/>
      <c r="C427" s="368"/>
      <c r="D427" s="759"/>
      <c r="E427" s="763"/>
      <c r="F427" s="747"/>
    </row>
    <row r="428" spans="1:6">
      <c r="A428" s="395">
        <v>15</v>
      </c>
      <c r="B428" s="370" t="s">
        <v>823</v>
      </c>
      <c r="C428" s="372" t="s">
        <v>67</v>
      </c>
      <c r="D428" s="747">
        <v>12</v>
      </c>
      <c r="E428" s="756"/>
      <c r="F428" s="749">
        <f t="shared" ref="F428" si="33">D428*E428</f>
        <v>0</v>
      </c>
    </row>
    <row r="429" spans="1:6">
      <c r="A429" s="366"/>
      <c r="B429" s="379"/>
      <c r="C429" s="368"/>
      <c r="D429" s="759"/>
      <c r="E429" s="763"/>
      <c r="F429" s="747"/>
    </row>
    <row r="430" spans="1:6">
      <c r="A430" s="395">
        <v>16</v>
      </c>
      <c r="B430" s="370" t="s">
        <v>824</v>
      </c>
      <c r="C430" s="372" t="s">
        <v>67</v>
      </c>
      <c r="D430" s="747">
        <v>35</v>
      </c>
      <c r="E430" s="756"/>
      <c r="F430" s="749">
        <f t="shared" ref="F430" si="34">D430*E430</f>
        <v>0</v>
      </c>
    </row>
    <row r="431" spans="1:6">
      <c r="A431" s="395"/>
      <c r="B431" s="370"/>
      <c r="C431" s="372"/>
      <c r="D431" s="747"/>
      <c r="E431" s="755"/>
      <c r="F431" s="747"/>
    </row>
    <row r="432" spans="1:6">
      <c r="A432" s="395">
        <v>17</v>
      </c>
      <c r="B432" s="370" t="s">
        <v>825</v>
      </c>
      <c r="C432" s="372" t="s">
        <v>67</v>
      </c>
      <c r="D432" s="747">
        <v>20</v>
      </c>
      <c r="E432" s="756"/>
      <c r="F432" s="749">
        <f t="shared" ref="F432" si="35">D432*E432</f>
        <v>0</v>
      </c>
    </row>
    <row r="433" spans="1:6">
      <c r="A433" s="395"/>
      <c r="B433" s="370"/>
      <c r="C433" s="372"/>
      <c r="D433" s="747"/>
      <c r="E433" s="755"/>
      <c r="F433" s="747"/>
    </row>
    <row r="434" spans="1:6">
      <c r="A434" s="373"/>
      <c r="B434" s="379"/>
      <c r="C434" s="368"/>
      <c r="D434" s="759"/>
      <c r="E434" s="768"/>
      <c r="F434" s="769"/>
    </row>
    <row r="435" spans="1:6">
      <c r="A435" s="366" t="s">
        <v>753</v>
      </c>
      <c r="B435" s="367" t="s">
        <v>826</v>
      </c>
      <c r="C435" s="372"/>
      <c r="D435" s="747"/>
      <c r="E435" s="755"/>
      <c r="F435" s="747"/>
    </row>
    <row r="436" spans="1:6" ht="16" thickBot="1">
      <c r="A436" s="373"/>
      <c r="B436" s="367"/>
      <c r="C436" s="372"/>
      <c r="D436" s="747"/>
      <c r="E436" s="755"/>
      <c r="F436" s="747"/>
    </row>
    <row r="437" spans="1:6" ht="155">
      <c r="A437" s="373">
        <v>1</v>
      </c>
      <c r="B437" s="396" t="s">
        <v>1306</v>
      </c>
      <c r="C437" s="397" t="s">
        <v>573</v>
      </c>
      <c r="D437" s="772">
        <v>4</v>
      </c>
      <c r="E437" s="773"/>
      <c r="F437" s="749">
        <f t="shared" ref="F437" si="36">D437*E437</f>
        <v>0</v>
      </c>
    </row>
    <row r="438" spans="1:6">
      <c r="A438" s="373"/>
      <c r="B438" s="398"/>
      <c r="C438" s="399"/>
      <c r="D438" s="774"/>
      <c r="E438" s="775"/>
      <c r="F438" s="774"/>
    </row>
    <row r="439" spans="1:6" ht="46.5">
      <c r="A439" s="373">
        <v>2</v>
      </c>
      <c r="B439" s="400" t="s">
        <v>1307</v>
      </c>
      <c r="C439" s="401" t="s">
        <v>573</v>
      </c>
      <c r="D439" s="776">
        <v>2</v>
      </c>
      <c r="E439" s="773"/>
      <c r="F439" s="749">
        <f t="shared" ref="F439" si="37">D439*E439</f>
        <v>0</v>
      </c>
    </row>
    <row r="440" spans="1:6">
      <c r="A440" s="373"/>
      <c r="B440" s="398"/>
      <c r="C440" s="399"/>
      <c r="D440" s="774"/>
      <c r="E440" s="775"/>
      <c r="F440" s="774"/>
    </row>
    <row r="441" spans="1:6" ht="201.5">
      <c r="A441" s="373">
        <v>3</v>
      </c>
      <c r="B441" s="400" t="s">
        <v>1308</v>
      </c>
      <c r="C441" s="401" t="s">
        <v>573</v>
      </c>
      <c r="D441" s="776">
        <v>20</v>
      </c>
      <c r="E441" s="773"/>
      <c r="F441" s="749">
        <f t="shared" ref="F441:F447" si="38">D441*E441</f>
        <v>0</v>
      </c>
    </row>
    <row r="442" spans="1:6">
      <c r="A442" s="373"/>
      <c r="B442" s="398"/>
      <c r="C442" s="399"/>
      <c r="D442" s="774"/>
      <c r="E442" s="775"/>
      <c r="F442" s="774"/>
    </row>
    <row r="443" spans="1:6" ht="155">
      <c r="A443" s="373">
        <v>4</v>
      </c>
      <c r="B443" s="400" t="s">
        <v>1309</v>
      </c>
      <c r="C443" s="401" t="s">
        <v>573</v>
      </c>
      <c r="D443" s="776">
        <v>15</v>
      </c>
      <c r="E443" s="773"/>
      <c r="F443" s="749">
        <f t="shared" si="38"/>
        <v>0</v>
      </c>
    </row>
    <row r="444" spans="1:6">
      <c r="A444" s="373"/>
      <c r="B444" s="398"/>
      <c r="C444" s="399"/>
      <c r="D444" s="774"/>
      <c r="E444" s="775"/>
      <c r="F444" s="774"/>
    </row>
    <row r="445" spans="1:6" ht="201.5">
      <c r="A445" s="373">
        <v>5</v>
      </c>
      <c r="B445" s="400" t="s">
        <v>1310</v>
      </c>
      <c r="C445" s="401" t="s">
        <v>573</v>
      </c>
      <c r="D445" s="776">
        <v>2</v>
      </c>
      <c r="E445" s="773"/>
      <c r="F445" s="749">
        <f t="shared" si="38"/>
        <v>0</v>
      </c>
    </row>
    <row r="446" spans="1:6">
      <c r="A446" s="373"/>
      <c r="B446" s="398"/>
      <c r="C446" s="399"/>
      <c r="D446" s="774"/>
      <c r="E446" s="775"/>
      <c r="F446" s="774"/>
    </row>
    <row r="447" spans="1:6" ht="155">
      <c r="A447" s="373">
        <v>6</v>
      </c>
      <c r="B447" s="400" t="s">
        <v>1311</v>
      </c>
      <c r="C447" s="401" t="s">
        <v>573</v>
      </c>
      <c r="D447" s="776">
        <v>2</v>
      </c>
      <c r="E447" s="773"/>
      <c r="F447" s="749">
        <f t="shared" si="38"/>
        <v>0</v>
      </c>
    </row>
    <row r="448" spans="1:6">
      <c r="A448" s="373"/>
      <c r="B448" s="398"/>
      <c r="C448" s="399"/>
      <c r="D448" s="774"/>
      <c r="E448" s="775"/>
      <c r="F448" s="774"/>
    </row>
    <row r="449" spans="1:6" ht="77.5">
      <c r="A449" s="373">
        <v>7</v>
      </c>
      <c r="B449" s="400" t="s">
        <v>1312</v>
      </c>
      <c r="C449" s="401" t="s">
        <v>573</v>
      </c>
      <c r="D449" s="776">
        <v>60</v>
      </c>
      <c r="E449" s="773"/>
      <c r="F449" s="749">
        <f t="shared" ref="F449" si="39">D449*E449</f>
        <v>0</v>
      </c>
    </row>
    <row r="450" spans="1:6">
      <c r="A450" s="373"/>
      <c r="B450" s="398"/>
      <c r="C450" s="399"/>
      <c r="D450" s="774"/>
      <c r="E450" s="775"/>
      <c r="F450" s="774"/>
    </row>
    <row r="451" spans="1:6" ht="201.5">
      <c r="A451" s="373">
        <v>8</v>
      </c>
      <c r="B451" s="400" t="s">
        <v>1313</v>
      </c>
      <c r="C451" s="401" t="s">
        <v>28</v>
      </c>
      <c r="D451" s="776">
        <v>1800</v>
      </c>
      <c r="E451" s="773"/>
      <c r="F451" s="749">
        <f t="shared" ref="F451" si="40">D451*E451</f>
        <v>0</v>
      </c>
    </row>
    <row r="452" spans="1:6">
      <c r="A452" s="402"/>
      <c r="B452" s="398"/>
      <c r="C452" s="399"/>
      <c r="D452" s="774"/>
      <c r="E452" s="775"/>
      <c r="F452" s="774"/>
    </row>
    <row r="453" spans="1:6" ht="93">
      <c r="A453" s="373">
        <v>9</v>
      </c>
      <c r="B453" s="400" t="s">
        <v>1314</v>
      </c>
      <c r="C453" s="401" t="s">
        <v>28</v>
      </c>
      <c r="D453" s="776">
        <v>2200</v>
      </c>
      <c r="E453" s="773"/>
      <c r="F453" s="749">
        <f t="shared" ref="F453:F455" si="41">D453*E453</f>
        <v>0</v>
      </c>
    </row>
    <row r="454" spans="1:6">
      <c r="A454" s="391"/>
      <c r="B454" s="398"/>
      <c r="C454" s="399"/>
      <c r="D454" s="774"/>
      <c r="E454" s="775"/>
      <c r="F454" s="774"/>
    </row>
    <row r="455" spans="1:6" ht="78" thickBot="1">
      <c r="A455" s="373">
        <v>10</v>
      </c>
      <c r="B455" s="403" t="s">
        <v>1315</v>
      </c>
      <c r="C455" s="404" t="s">
        <v>573</v>
      </c>
      <c r="D455" s="777">
        <v>2</v>
      </c>
      <c r="E455" s="773"/>
      <c r="F455" s="749">
        <f t="shared" si="41"/>
        <v>0</v>
      </c>
    </row>
    <row r="456" spans="1:6">
      <c r="A456" s="373"/>
      <c r="B456" s="370"/>
      <c r="C456" s="375"/>
      <c r="D456" s="747"/>
      <c r="E456" s="763"/>
      <c r="F456" s="749"/>
    </row>
    <row r="457" spans="1:6">
      <c r="A457" s="373"/>
      <c r="B457" s="379"/>
      <c r="C457" s="372"/>
      <c r="D457" s="747"/>
      <c r="E457" s="755"/>
      <c r="F457" s="747"/>
    </row>
    <row r="458" spans="1:6">
      <c r="A458" s="366" t="s">
        <v>603</v>
      </c>
      <c r="B458" s="379" t="s">
        <v>827</v>
      </c>
      <c r="C458" s="372"/>
      <c r="D458" s="747"/>
      <c r="E458" s="763"/>
      <c r="F458" s="771"/>
    </row>
    <row r="459" spans="1:6">
      <c r="A459" s="373">
        <v>1</v>
      </c>
      <c r="B459" s="370" t="s">
        <v>1316</v>
      </c>
      <c r="C459" s="372" t="s">
        <v>828</v>
      </c>
      <c r="D459" s="747">
        <v>1</v>
      </c>
      <c r="E459" s="762"/>
      <c r="F459" s="749">
        <f t="shared" ref="F459" si="42">D459*E459</f>
        <v>0</v>
      </c>
    </row>
    <row r="460" spans="1:6">
      <c r="A460" s="390"/>
      <c r="B460" s="374"/>
      <c r="C460" s="375"/>
      <c r="D460" s="747"/>
      <c r="E460" s="763"/>
      <c r="F460" s="771"/>
    </row>
    <row r="461" spans="1:6">
      <c r="A461" s="373"/>
      <c r="B461" s="370"/>
      <c r="C461" s="372"/>
      <c r="D461" s="747"/>
      <c r="E461" s="755"/>
      <c r="F461" s="747"/>
    </row>
    <row r="462" spans="1:6">
      <c r="A462" s="405"/>
      <c r="B462" s="406" t="s">
        <v>829</v>
      </c>
      <c r="C462" s="407"/>
      <c r="D462" s="778"/>
      <c r="E462" s="779"/>
      <c r="F462" s="780">
        <f>SUM(F4:F459)</f>
        <v>0</v>
      </c>
    </row>
  </sheetData>
  <sheetProtection algorithmName="SHA-512" hashValue="4v7ba6Y/yM5xgF9cZ81NuzhMyMh0E4GZxhxv2qpdBDvcyxvSAF9XVGOQ0ysMBL9m2p5WIi7xUbhII9BQkadPIw==" saltValue="3jvkO4vCJGaWeKV73ofdLQ==" spinCount="100000" sheet="1" objects="1" scenarios="1"/>
  <mergeCells count="2">
    <mergeCell ref="A1:F1"/>
    <mergeCell ref="B302:F302"/>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68"/>
  <sheetViews>
    <sheetView topLeftCell="A61" workbookViewId="0">
      <selection activeCell="B61" sqref="B61"/>
    </sheetView>
  </sheetViews>
  <sheetFormatPr defaultColWidth="8.7265625" defaultRowHeight="15.5"/>
  <cols>
    <col min="1" max="1" width="6.81640625" style="27" bestFit="1" customWidth="1"/>
    <col min="2" max="2" width="58.453125" style="16" bestFit="1" customWidth="1"/>
    <col min="3" max="3" width="6.1796875" style="16" bestFit="1" customWidth="1"/>
    <col min="4" max="4" width="6" style="309" bestFit="1" customWidth="1"/>
    <col min="5" max="6" width="10.54296875" style="309" bestFit="1" customWidth="1"/>
    <col min="7" max="16384" width="8.7265625" style="16"/>
  </cols>
  <sheetData>
    <row r="1" spans="1:6" ht="18">
      <c r="A1" s="944" t="s">
        <v>1381</v>
      </c>
      <c r="B1" s="944"/>
      <c r="C1" s="944"/>
      <c r="D1" s="944"/>
      <c r="E1" s="944"/>
      <c r="F1" s="944"/>
    </row>
    <row r="2" spans="1:6">
      <c r="A2" s="410"/>
      <c r="B2" s="411" t="s">
        <v>0</v>
      </c>
      <c r="C2" s="411" t="s">
        <v>476</v>
      </c>
      <c r="D2" s="412" t="s">
        <v>571</v>
      </c>
      <c r="E2" s="408" t="s">
        <v>478</v>
      </c>
      <c r="F2" s="412" t="s">
        <v>572</v>
      </c>
    </row>
    <row r="3" spans="1:6">
      <c r="A3" s="413">
        <v>91</v>
      </c>
      <c r="B3" s="414" t="s">
        <v>830</v>
      </c>
      <c r="C3" s="415"/>
      <c r="D3" s="416"/>
      <c r="E3" s="409"/>
      <c r="F3" s="416"/>
    </row>
    <row r="4" spans="1:6">
      <c r="A4" s="413">
        <v>91.01</v>
      </c>
      <c r="B4" s="414" t="s">
        <v>831</v>
      </c>
      <c r="C4" s="415"/>
      <c r="D4" s="416"/>
      <c r="E4" s="409"/>
      <c r="F4" s="416"/>
    </row>
    <row r="5" spans="1:6" ht="62">
      <c r="A5" s="413"/>
      <c r="B5" s="417" t="s">
        <v>1254</v>
      </c>
      <c r="C5" s="418"/>
      <c r="D5" s="416"/>
      <c r="E5" s="409"/>
      <c r="F5" s="416"/>
    </row>
    <row r="6" spans="1:6" ht="31">
      <c r="A6" s="419" t="s">
        <v>618</v>
      </c>
      <c r="B6" s="417" t="s">
        <v>832</v>
      </c>
      <c r="C6" s="418"/>
      <c r="D6" s="416"/>
      <c r="E6" s="409"/>
      <c r="F6" s="416"/>
    </row>
    <row r="7" spans="1:6" ht="31">
      <c r="A7" s="419" t="s">
        <v>623</v>
      </c>
      <c r="B7" s="417" t="s">
        <v>833</v>
      </c>
      <c r="C7" s="415"/>
      <c r="D7" s="416"/>
      <c r="E7" s="409"/>
      <c r="F7" s="416"/>
    </row>
    <row r="8" spans="1:6" ht="46.5">
      <c r="A8" s="419" t="s">
        <v>632</v>
      </c>
      <c r="B8" s="417" t="s">
        <v>834</v>
      </c>
      <c r="C8" s="415"/>
      <c r="D8" s="416"/>
      <c r="E8" s="409"/>
      <c r="F8" s="416"/>
    </row>
    <row r="9" spans="1:6" ht="31">
      <c r="A9" s="419" t="s">
        <v>633</v>
      </c>
      <c r="B9" s="417" t="s">
        <v>835</v>
      </c>
      <c r="C9" s="415"/>
      <c r="D9" s="416"/>
      <c r="E9" s="409"/>
      <c r="F9" s="416"/>
    </row>
    <row r="10" spans="1:6">
      <c r="A10" s="419" t="s">
        <v>634</v>
      </c>
      <c r="B10" s="417" t="s">
        <v>836</v>
      </c>
      <c r="C10" s="415"/>
      <c r="D10" s="416"/>
      <c r="E10" s="409"/>
      <c r="F10" s="416"/>
    </row>
    <row r="11" spans="1:6" ht="46.5">
      <c r="A11" s="419" t="s">
        <v>759</v>
      </c>
      <c r="B11" s="417" t="s">
        <v>837</v>
      </c>
      <c r="C11" s="415"/>
      <c r="D11" s="416"/>
      <c r="E11" s="409"/>
      <c r="F11" s="416"/>
    </row>
    <row r="12" spans="1:6" ht="46.5">
      <c r="A12" s="419" t="s">
        <v>751</v>
      </c>
      <c r="B12" s="417" t="s">
        <v>838</v>
      </c>
      <c r="C12" s="415"/>
      <c r="D12" s="416"/>
      <c r="E12" s="409"/>
      <c r="F12" s="416"/>
    </row>
    <row r="13" spans="1:6" ht="77.5">
      <c r="A13" s="419" t="s">
        <v>753</v>
      </c>
      <c r="B13" s="417" t="s">
        <v>1255</v>
      </c>
      <c r="C13" s="415"/>
      <c r="D13" s="416"/>
      <c r="E13" s="409"/>
      <c r="F13" s="416"/>
    </row>
    <row r="14" spans="1:6" ht="31">
      <c r="A14" s="419" t="s">
        <v>603</v>
      </c>
      <c r="B14" s="417" t="s">
        <v>839</v>
      </c>
      <c r="C14" s="415"/>
      <c r="D14" s="416"/>
      <c r="E14" s="409"/>
      <c r="F14" s="416"/>
    </row>
    <row r="15" spans="1:6" ht="31">
      <c r="A15" s="419" t="s">
        <v>840</v>
      </c>
      <c r="B15" s="417" t="s">
        <v>841</v>
      </c>
      <c r="C15" s="415"/>
      <c r="D15" s="416"/>
      <c r="E15" s="409"/>
      <c r="F15" s="416"/>
    </row>
    <row r="16" spans="1:6">
      <c r="A16" s="419" t="s">
        <v>842</v>
      </c>
      <c r="B16" s="417" t="s">
        <v>843</v>
      </c>
      <c r="C16" s="415"/>
      <c r="D16" s="416"/>
      <c r="E16" s="409"/>
      <c r="F16" s="416"/>
    </row>
    <row r="17" spans="1:6">
      <c r="A17" s="419" t="s">
        <v>844</v>
      </c>
      <c r="B17" s="417" t="s">
        <v>845</v>
      </c>
      <c r="C17" s="415"/>
      <c r="D17" s="416"/>
      <c r="E17" s="409"/>
      <c r="F17" s="416"/>
    </row>
    <row r="18" spans="1:6">
      <c r="A18" s="419"/>
      <c r="B18" s="420" t="s">
        <v>1256</v>
      </c>
      <c r="C18" s="415" t="s">
        <v>629</v>
      </c>
      <c r="D18" s="781">
        <v>2</v>
      </c>
      <c r="E18" s="782"/>
      <c r="F18" s="781">
        <f>D18*E18</f>
        <v>0</v>
      </c>
    </row>
    <row r="19" spans="1:6">
      <c r="A19" s="419"/>
      <c r="B19" s="417"/>
      <c r="C19" s="415"/>
      <c r="D19" s="781"/>
      <c r="E19" s="783"/>
      <c r="F19" s="781"/>
    </row>
    <row r="20" spans="1:6">
      <c r="A20" s="413">
        <v>91.02</v>
      </c>
      <c r="B20" s="414" t="s">
        <v>846</v>
      </c>
      <c r="C20" s="415"/>
      <c r="D20" s="784"/>
      <c r="E20" s="783"/>
      <c r="F20" s="781"/>
    </row>
    <row r="21" spans="1:6" ht="77.5">
      <c r="A21" s="413"/>
      <c r="B21" s="417" t="s">
        <v>1257</v>
      </c>
      <c r="C21" s="418"/>
      <c r="D21" s="784"/>
      <c r="E21" s="783"/>
      <c r="F21" s="781"/>
    </row>
    <row r="22" spans="1:6" ht="31">
      <c r="A22" s="419" t="s">
        <v>618</v>
      </c>
      <c r="B22" s="417" t="s">
        <v>847</v>
      </c>
      <c r="C22" s="418"/>
      <c r="D22" s="784"/>
      <c r="E22" s="783"/>
      <c r="F22" s="781"/>
    </row>
    <row r="23" spans="1:6" ht="31">
      <c r="A23" s="419" t="s">
        <v>623</v>
      </c>
      <c r="B23" s="417" t="s">
        <v>833</v>
      </c>
      <c r="C23" s="415"/>
      <c r="D23" s="784"/>
      <c r="E23" s="783"/>
      <c r="F23" s="781"/>
    </row>
    <row r="24" spans="1:6" ht="46.5">
      <c r="A24" s="419" t="s">
        <v>632</v>
      </c>
      <c r="B24" s="417" t="s">
        <v>834</v>
      </c>
      <c r="C24" s="415"/>
      <c r="D24" s="784"/>
      <c r="E24" s="783"/>
      <c r="F24" s="781"/>
    </row>
    <row r="25" spans="1:6" ht="31">
      <c r="A25" s="419" t="s">
        <v>633</v>
      </c>
      <c r="B25" s="417" t="s">
        <v>835</v>
      </c>
      <c r="C25" s="415"/>
      <c r="D25" s="784"/>
      <c r="E25" s="783"/>
      <c r="F25" s="781"/>
    </row>
    <row r="26" spans="1:6">
      <c r="A26" s="419" t="s">
        <v>634</v>
      </c>
      <c r="B26" s="417" t="s">
        <v>848</v>
      </c>
      <c r="C26" s="415"/>
      <c r="D26" s="784"/>
      <c r="E26" s="783"/>
      <c r="F26" s="781"/>
    </row>
    <row r="27" spans="1:6" ht="46.5">
      <c r="A27" s="419" t="s">
        <v>759</v>
      </c>
      <c r="B27" s="417" t="s">
        <v>849</v>
      </c>
      <c r="C27" s="415"/>
      <c r="D27" s="784"/>
      <c r="E27" s="783"/>
      <c r="F27" s="781"/>
    </row>
    <row r="28" spans="1:6" ht="46.5">
      <c r="A28" s="419" t="s">
        <v>751</v>
      </c>
      <c r="B28" s="417" t="s">
        <v>850</v>
      </c>
      <c r="C28" s="415"/>
      <c r="D28" s="784"/>
      <c r="E28" s="783"/>
      <c r="F28" s="781"/>
    </row>
    <row r="29" spans="1:6" ht="62">
      <c r="A29" s="419" t="s">
        <v>753</v>
      </c>
      <c r="B29" s="417" t="s">
        <v>1258</v>
      </c>
      <c r="C29" s="415"/>
      <c r="D29" s="784"/>
      <c r="E29" s="783"/>
      <c r="F29" s="781"/>
    </row>
    <row r="30" spans="1:6" ht="31">
      <c r="A30" s="419" t="s">
        <v>603</v>
      </c>
      <c r="B30" s="417" t="s">
        <v>851</v>
      </c>
      <c r="C30" s="415"/>
      <c r="D30" s="784"/>
      <c r="E30" s="783"/>
      <c r="F30" s="781"/>
    </row>
    <row r="31" spans="1:6" ht="31">
      <c r="A31" s="419" t="s">
        <v>840</v>
      </c>
      <c r="B31" s="417" t="s">
        <v>841</v>
      </c>
      <c r="C31" s="415"/>
      <c r="D31" s="784"/>
      <c r="E31" s="783"/>
      <c r="F31" s="781"/>
    </row>
    <row r="32" spans="1:6">
      <c r="A32" s="419" t="s">
        <v>842</v>
      </c>
      <c r="B32" s="417" t="s">
        <v>843</v>
      </c>
      <c r="C32" s="415"/>
      <c r="D32" s="784"/>
      <c r="E32" s="783"/>
      <c r="F32" s="781"/>
    </row>
    <row r="33" spans="1:6">
      <c r="A33" s="419" t="s">
        <v>844</v>
      </c>
      <c r="B33" s="417" t="s">
        <v>845</v>
      </c>
      <c r="C33" s="415"/>
      <c r="D33" s="784"/>
      <c r="E33" s="783"/>
      <c r="F33" s="781"/>
    </row>
    <row r="34" spans="1:6">
      <c r="A34" s="413">
        <v>91.03</v>
      </c>
      <c r="B34" s="420" t="s">
        <v>1259</v>
      </c>
      <c r="C34" s="415" t="s">
        <v>736</v>
      </c>
      <c r="D34" s="784">
        <v>1</v>
      </c>
      <c r="E34" s="782"/>
      <c r="F34" s="781">
        <f>D34*E34</f>
        <v>0</v>
      </c>
    </row>
    <row r="35" spans="1:6">
      <c r="A35" s="419"/>
      <c r="B35" s="420"/>
      <c r="C35" s="415"/>
      <c r="D35" s="784"/>
      <c r="E35" s="783"/>
      <c r="F35" s="781"/>
    </row>
    <row r="36" spans="1:6">
      <c r="A36" s="413"/>
      <c r="B36" s="421" t="s">
        <v>852</v>
      </c>
      <c r="C36" s="418"/>
      <c r="D36" s="781"/>
      <c r="E36" s="783"/>
      <c r="F36" s="781"/>
    </row>
    <row r="37" spans="1:6" ht="46.5">
      <c r="A37" s="419"/>
      <c r="B37" s="417" t="s">
        <v>1260</v>
      </c>
      <c r="C37" s="415"/>
      <c r="D37" s="781"/>
      <c r="E37" s="783"/>
      <c r="F37" s="781"/>
    </row>
    <row r="38" spans="1:6" ht="31">
      <c r="A38" s="419" t="s">
        <v>618</v>
      </c>
      <c r="B38" s="417" t="s">
        <v>853</v>
      </c>
      <c r="C38" s="415"/>
      <c r="D38" s="781"/>
      <c r="E38" s="783"/>
      <c r="F38" s="781"/>
    </row>
    <row r="39" spans="1:6" ht="31">
      <c r="A39" s="419" t="s">
        <v>623</v>
      </c>
      <c r="B39" s="417" t="s">
        <v>854</v>
      </c>
      <c r="C39" s="415"/>
      <c r="D39" s="781"/>
      <c r="E39" s="783"/>
      <c r="F39" s="781"/>
    </row>
    <row r="40" spans="1:6" ht="46.5">
      <c r="A40" s="419" t="s">
        <v>632</v>
      </c>
      <c r="B40" s="417" t="s">
        <v>855</v>
      </c>
      <c r="C40" s="415"/>
      <c r="D40" s="781"/>
      <c r="E40" s="783"/>
      <c r="F40" s="781"/>
    </row>
    <row r="41" spans="1:6">
      <c r="A41" s="419" t="s">
        <v>633</v>
      </c>
      <c r="B41" s="417" t="s">
        <v>856</v>
      </c>
      <c r="C41" s="415"/>
      <c r="D41" s="781"/>
      <c r="E41" s="783"/>
      <c r="F41" s="781"/>
    </row>
    <row r="42" spans="1:6">
      <c r="A42" s="419" t="s">
        <v>634</v>
      </c>
      <c r="B42" s="417" t="s">
        <v>857</v>
      </c>
      <c r="C42" s="415"/>
      <c r="D42" s="781"/>
      <c r="E42" s="783"/>
      <c r="F42" s="781"/>
    </row>
    <row r="43" spans="1:6" ht="46.5">
      <c r="A43" s="419" t="s">
        <v>759</v>
      </c>
      <c r="B43" s="417" t="s">
        <v>858</v>
      </c>
      <c r="C43" s="415"/>
      <c r="D43" s="781"/>
      <c r="E43" s="783"/>
      <c r="F43" s="781"/>
    </row>
    <row r="44" spans="1:6" ht="46.5">
      <c r="A44" s="419" t="s">
        <v>751</v>
      </c>
      <c r="B44" s="417" t="s">
        <v>838</v>
      </c>
      <c r="C44" s="415"/>
      <c r="D44" s="781"/>
      <c r="E44" s="783"/>
      <c r="F44" s="781"/>
    </row>
    <row r="45" spans="1:6" ht="62">
      <c r="A45" s="419" t="s">
        <v>753</v>
      </c>
      <c r="B45" s="417" t="s">
        <v>1261</v>
      </c>
      <c r="C45" s="415"/>
      <c r="D45" s="781"/>
      <c r="E45" s="783"/>
      <c r="F45" s="781"/>
    </row>
    <row r="46" spans="1:6" ht="31">
      <c r="A46" s="419" t="s">
        <v>603</v>
      </c>
      <c r="B46" s="417" t="s">
        <v>859</v>
      </c>
      <c r="C46" s="415"/>
      <c r="D46" s="781"/>
      <c r="E46" s="783"/>
      <c r="F46" s="781"/>
    </row>
    <row r="47" spans="1:6" ht="31">
      <c r="A47" s="419" t="s">
        <v>840</v>
      </c>
      <c r="B47" s="417" t="s">
        <v>860</v>
      </c>
      <c r="C47" s="415"/>
      <c r="D47" s="781"/>
      <c r="E47" s="783"/>
      <c r="F47" s="781"/>
    </row>
    <row r="48" spans="1:6">
      <c r="A48" s="419" t="s">
        <v>842</v>
      </c>
      <c r="B48" s="417" t="s">
        <v>843</v>
      </c>
      <c r="C48" s="415"/>
      <c r="D48" s="781"/>
      <c r="E48" s="783"/>
      <c r="F48" s="781"/>
    </row>
    <row r="49" spans="1:6">
      <c r="A49" s="419" t="s">
        <v>844</v>
      </c>
      <c r="B49" s="417" t="s">
        <v>845</v>
      </c>
      <c r="C49" s="415"/>
      <c r="D49" s="781"/>
      <c r="E49" s="783"/>
      <c r="F49" s="781"/>
    </row>
    <row r="50" spans="1:6">
      <c r="A50" s="413">
        <v>91.04</v>
      </c>
      <c r="B50" s="417" t="s">
        <v>1262</v>
      </c>
      <c r="C50" s="415" t="s">
        <v>736</v>
      </c>
      <c r="D50" s="781">
        <v>1</v>
      </c>
      <c r="E50" s="782"/>
      <c r="F50" s="781">
        <f>D50*E50</f>
        <v>0</v>
      </c>
    </row>
    <row r="51" spans="1:6">
      <c r="A51" s="413"/>
      <c r="B51" s="422" t="s">
        <v>204</v>
      </c>
      <c r="C51" s="415"/>
      <c r="D51" s="781"/>
      <c r="E51" s="783"/>
      <c r="F51" s="781"/>
    </row>
    <row r="52" spans="1:6" ht="31">
      <c r="A52" s="413" t="s">
        <v>618</v>
      </c>
      <c r="B52" s="422" t="s">
        <v>861</v>
      </c>
      <c r="C52" s="415"/>
      <c r="D52" s="781"/>
      <c r="E52" s="783"/>
      <c r="F52" s="781"/>
    </row>
    <row r="53" spans="1:6" ht="46.5">
      <c r="A53" s="413" t="s">
        <v>623</v>
      </c>
      <c r="B53" s="422" t="s">
        <v>862</v>
      </c>
      <c r="C53" s="415"/>
      <c r="D53" s="781"/>
      <c r="E53" s="783"/>
      <c r="F53" s="781"/>
    </row>
    <row r="54" spans="1:6" ht="46.5">
      <c r="A54" s="413" t="s">
        <v>632</v>
      </c>
      <c r="B54" s="422" t="s">
        <v>863</v>
      </c>
      <c r="C54" s="415"/>
      <c r="D54" s="781"/>
      <c r="E54" s="783"/>
      <c r="F54" s="781"/>
    </row>
    <row r="55" spans="1:6" ht="46.5">
      <c r="A55" s="413" t="s">
        <v>633</v>
      </c>
      <c r="B55" s="422" t="s">
        <v>864</v>
      </c>
      <c r="C55" s="415"/>
      <c r="D55" s="781"/>
      <c r="E55" s="783"/>
      <c r="F55" s="781"/>
    </row>
    <row r="56" spans="1:6">
      <c r="A56" s="419"/>
      <c r="B56" s="422"/>
      <c r="C56" s="415"/>
      <c r="D56" s="781"/>
      <c r="E56" s="783"/>
      <c r="F56" s="781"/>
    </row>
    <row r="57" spans="1:6">
      <c r="A57" s="413">
        <v>91.05</v>
      </c>
      <c r="B57" s="422" t="s">
        <v>865</v>
      </c>
      <c r="C57" s="415"/>
      <c r="D57" s="784"/>
      <c r="E57" s="785"/>
      <c r="F57" s="784"/>
    </row>
    <row r="58" spans="1:6">
      <c r="A58" s="419"/>
      <c r="B58" s="417"/>
      <c r="C58" s="415"/>
      <c r="D58" s="784"/>
      <c r="E58" s="785"/>
      <c r="F58" s="784"/>
    </row>
    <row r="59" spans="1:6" ht="62">
      <c r="A59" s="419">
        <v>1</v>
      </c>
      <c r="B59" s="417" t="s">
        <v>866</v>
      </c>
      <c r="C59" s="415" t="s">
        <v>828</v>
      </c>
      <c r="D59" s="784">
        <v>1</v>
      </c>
      <c r="E59" s="786"/>
      <c r="F59" s="781">
        <f>D59*E59</f>
        <v>0</v>
      </c>
    </row>
    <row r="60" spans="1:6">
      <c r="A60" s="419"/>
      <c r="B60" s="417"/>
      <c r="C60" s="415"/>
      <c r="D60" s="784"/>
      <c r="E60" s="785"/>
      <c r="F60" s="784"/>
    </row>
    <row r="61" spans="1:6" ht="31">
      <c r="A61" s="419">
        <v>2</v>
      </c>
      <c r="B61" s="417" t="s">
        <v>867</v>
      </c>
      <c r="C61" s="415"/>
      <c r="D61" s="784"/>
      <c r="E61" s="785"/>
      <c r="F61" s="784"/>
    </row>
    <row r="62" spans="1:6">
      <c r="A62" s="419"/>
      <c r="B62" s="417" t="s">
        <v>868</v>
      </c>
      <c r="C62" s="415" t="s">
        <v>828</v>
      </c>
      <c r="D62" s="784">
        <v>1</v>
      </c>
      <c r="E62" s="786"/>
      <c r="F62" s="784">
        <f>D62*E62</f>
        <v>0</v>
      </c>
    </row>
    <row r="63" spans="1:6">
      <c r="A63" s="419"/>
      <c r="B63" s="417" t="s">
        <v>869</v>
      </c>
      <c r="C63" s="415" t="s">
        <v>828</v>
      </c>
      <c r="D63" s="784">
        <v>1</v>
      </c>
      <c r="E63" s="786"/>
      <c r="F63" s="784">
        <f t="shared" ref="F63:F66" si="0">D63*E63</f>
        <v>0</v>
      </c>
    </row>
    <row r="64" spans="1:6">
      <c r="A64" s="419"/>
      <c r="B64" s="417" t="s">
        <v>870</v>
      </c>
      <c r="C64" s="415" t="s">
        <v>828</v>
      </c>
      <c r="D64" s="784">
        <v>1</v>
      </c>
      <c r="E64" s="786"/>
      <c r="F64" s="784">
        <f t="shared" si="0"/>
        <v>0</v>
      </c>
    </row>
    <row r="65" spans="1:6">
      <c r="A65" s="419"/>
      <c r="B65" s="417" t="s">
        <v>871</v>
      </c>
      <c r="C65" s="415" t="s">
        <v>828</v>
      </c>
      <c r="D65" s="784">
        <v>1</v>
      </c>
      <c r="E65" s="786"/>
      <c r="F65" s="784">
        <f t="shared" si="0"/>
        <v>0</v>
      </c>
    </row>
    <row r="66" spans="1:6">
      <c r="A66" s="419"/>
      <c r="B66" s="417" t="s">
        <v>872</v>
      </c>
      <c r="C66" s="415" t="s">
        <v>828</v>
      </c>
      <c r="D66" s="784">
        <v>1</v>
      </c>
      <c r="E66" s="786"/>
      <c r="F66" s="784">
        <f t="shared" si="0"/>
        <v>0</v>
      </c>
    </row>
    <row r="67" spans="1:6">
      <c r="A67" s="419"/>
      <c r="B67" s="417"/>
      <c r="C67" s="415"/>
      <c r="D67" s="784"/>
      <c r="E67" s="785"/>
      <c r="F67" s="784"/>
    </row>
    <row r="68" spans="1:6">
      <c r="A68" s="419"/>
      <c r="B68" s="411" t="s">
        <v>873</v>
      </c>
      <c r="C68" s="423"/>
      <c r="D68" s="784"/>
      <c r="E68" s="785"/>
      <c r="F68" s="784">
        <f>SUM(F18:F66)</f>
        <v>0</v>
      </c>
    </row>
  </sheetData>
  <sheetProtection algorithmName="SHA-512" hashValue="175Pq+ixcp5qftZ+f3DWTc2V+TlG9eRtlUN7RnNWjD7VTas8FF+0TFM5RW+TNgmlppdqWY961IJ1iDxw554R6A==" saltValue="6lWKy+t5rWl8yCJbvfIgRQ==" spinCount="100000" sheet="1" objects="1" scenarios="1"/>
  <mergeCells count="1">
    <mergeCell ref="A1:F1"/>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80"/>
  <sheetViews>
    <sheetView topLeftCell="A73" workbookViewId="0">
      <selection activeCell="E75" sqref="E75"/>
    </sheetView>
  </sheetViews>
  <sheetFormatPr defaultColWidth="8.7265625" defaultRowHeight="12.5"/>
  <cols>
    <col min="1" max="1" width="8.7265625" style="3"/>
    <col min="2" max="2" width="53" style="3" customWidth="1"/>
    <col min="3" max="3" width="22" style="1" customWidth="1"/>
    <col min="4" max="4" width="16.1796875" style="463" customWidth="1"/>
    <col min="5" max="5" width="12.1796875" style="463" customWidth="1"/>
    <col min="6" max="6" width="13.1796875" style="463" customWidth="1"/>
    <col min="7" max="16384" width="8.7265625" style="3"/>
  </cols>
  <sheetData>
    <row r="1" spans="1:6" ht="15.5">
      <c r="A1" s="948" t="s">
        <v>1406</v>
      </c>
      <c r="B1" s="948"/>
      <c r="C1" s="948"/>
      <c r="D1" s="948"/>
      <c r="E1" s="948"/>
      <c r="F1" s="948"/>
    </row>
    <row r="2" spans="1:6" ht="13">
      <c r="A2" s="426" t="s">
        <v>10</v>
      </c>
      <c r="B2" s="427" t="s">
        <v>11</v>
      </c>
      <c r="C2" s="428" t="s">
        <v>295</v>
      </c>
      <c r="D2" s="429" t="s">
        <v>294</v>
      </c>
      <c r="E2" s="424" t="s">
        <v>874</v>
      </c>
      <c r="F2" s="429" t="s">
        <v>875</v>
      </c>
    </row>
    <row r="3" spans="1:6" ht="26">
      <c r="A3" s="430"/>
      <c r="B3" s="431" t="s">
        <v>876</v>
      </c>
      <c r="C3" s="432"/>
      <c r="D3" s="433"/>
      <c r="E3" s="425"/>
      <c r="F3" s="433"/>
    </row>
    <row r="4" spans="1:6" ht="13">
      <c r="A4" s="434"/>
      <c r="B4" s="431" t="s">
        <v>877</v>
      </c>
      <c r="C4" s="432"/>
      <c r="D4" s="433"/>
      <c r="E4" s="425"/>
      <c r="F4" s="433"/>
    </row>
    <row r="5" spans="1:6" ht="137.5">
      <c r="A5" s="435">
        <v>92</v>
      </c>
      <c r="B5" s="436" t="s">
        <v>878</v>
      </c>
      <c r="C5" s="432"/>
      <c r="D5" s="433"/>
      <c r="E5" s="425"/>
      <c r="F5" s="433"/>
    </row>
    <row r="6" spans="1:6" ht="13.5">
      <c r="A6" s="437">
        <v>92.01</v>
      </c>
      <c r="B6" s="436" t="s">
        <v>879</v>
      </c>
      <c r="C6" s="438" t="s">
        <v>880</v>
      </c>
      <c r="D6" s="787">
        <v>580</v>
      </c>
      <c r="E6" s="788"/>
      <c r="F6" s="789">
        <f>D6*E6</f>
        <v>0</v>
      </c>
    </row>
    <row r="7" spans="1:6" ht="13.5">
      <c r="A7" s="437">
        <v>92.02</v>
      </c>
      <c r="B7" s="436" t="s">
        <v>881</v>
      </c>
      <c r="C7" s="438" t="s">
        <v>880</v>
      </c>
      <c r="D7" s="787">
        <v>320</v>
      </c>
      <c r="E7" s="788"/>
      <c r="F7" s="789">
        <f t="shared" ref="F7:F13" si="0">D7*E7</f>
        <v>0</v>
      </c>
    </row>
    <row r="8" spans="1:6" ht="13.5">
      <c r="A8" s="437">
        <v>92.03</v>
      </c>
      <c r="B8" s="436" t="s">
        <v>882</v>
      </c>
      <c r="C8" s="438" t="s">
        <v>880</v>
      </c>
      <c r="D8" s="787">
        <v>210</v>
      </c>
      <c r="E8" s="788"/>
      <c r="F8" s="789">
        <f t="shared" si="0"/>
        <v>0</v>
      </c>
    </row>
    <row r="9" spans="1:6" ht="13.5">
      <c r="A9" s="437">
        <v>92.04</v>
      </c>
      <c r="B9" s="436" t="s">
        <v>883</v>
      </c>
      <c r="C9" s="438" t="s">
        <v>880</v>
      </c>
      <c r="D9" s="787">
        <v>190</v>
      </c>
      <c r="E9" s="788"/>
      <c r="F9" s="789">
        <f t="shared" si="0"/>
        <v>0</v>
      </c>
    </row>
    <row r="10" spans="1:6" ht="13.5">
      <c r="A10" s="437">
        <v>92.05</v>
      </c>
      <c r="B10" s="436" t="s">
        <v>884</v>
      </c>
      <c r="C10" s="438" t="s">
        <v>880</v>
      </c>
      <c r="D10" s="787">
        <v>165</v>
      </c>
      <c r="E10" s="788"/>
      <c r="F10" s="789">
        <f t="shared" si="0"/>
        <v>0</v>
      </c>
    </row>
    <row r="11" spans="1:6" ht="13.5">
      <c r="A11" s="437">
        <v>92.06</v>
      </c>
      <c r="B11" s="436" t="s">
        <v>885</v>
      </c>
      <c r="C11" s="438" t="s">
        <v>880</v>
      </c>
      <c r="D11" s="787">
        <v>95</v>
      </c>
      <c r="E11" s="788"/>
      <c r="F11" s="789">
        <f t="shared" si="0"/>
        <v>0</v>
      </c>
    </row>
    <row r="12" spans="1:6" ht="13.5">
      <c r="A12" s="437">
        <v>92.07</v>
      </c>
      <c r="B12" s="436" t="s">
        <v>886</v>
      </c>
      <c r="C12" s="438" t="s">
        <v>880</v>
      </c>
      <c r="D12" s="787">
        <v>115</v>
      </c>
      <c r="E12" s="788"/>
      <c r="F12" s="789">
        <f t="shared" si="0"/>
        <v>0</v>
      </c>
    </row>
    <row r="13" spans="1:6" ht="13.5">
      <c r="A13" s="437">
        <v>92.079999999999899</v>
      </c>
      <c r="B13" s="436" t="s">
        <v>887</v>
      </c>
      <c r="C13" s="438" t="s">
        <v>880</v>
      </c>
      <c r="D13" s="787">
        <v>85</v>
      </c>
      <c r="E13" s="788"/>
      <c r="F13" s="789">
        <f t="shared" si="0"/>
        <v>0</v>
      </c>
    </row>
    <row r="14" spans="1:6" ht="13">
      <c r="A14" s="435"/>
      <c r="B14" s="436"/>
      <c r="C14" s="432"/>
      <c r="D14" s="790"/>
      <c r="E14" s="791"/>
      <c r="F14" s="790"/>
    </row>
    <row r="15" spans="1:6" ht="62.5">
      <c r="A15" s="434">
        <v>93</v>
      </c>
      <c r="B15" s="436" t="s">
        <v>888</v>
      </c>
      <c r="C15" s="432"/>
      <c r="D15" s="790"/>
      <c r="E15" s="791"/>
      <c r="F15" s="790"/>
    </row>
    <row r="16" spans="1:6">
      <c r="A16" s="439">
        <v>93.01</v>
      </c>
      <c r="B16" s="436" t="s">
        <v>889</v>
      </c>
      <c r="C16" s="432" t="s">
        <v>890</v>
      </c>
      <c r="D16" s="790">
        <v>8</v>
      </c>
      <c r="E16" s="792"/>
      <c r="F16" s="789">
        <f>D16*E16</f>
        <v>0</v>
      </c>
    </row>
    <row r="17" spans="1:6" ht="13">
      <c r="A17" s="434"/>
      <c r="B17" s="431"/>
      <c r="C17" s="432"/>
      <c r="D17" s="790"/>
      <c r="E17" s="791"/>
      <c r="F17" s="790"/>
    </row>
    <row r="18" spans="1:6" ht="75">
      <c r="A18" s="440">
        <v>94</v>
      </c>
      <c r="B18" s="441" t="s">
        <v>891</v>
      </c>
      <c r="C18" s="432"/>
      <c r="D18" s="790"/>
      <c r="E18" s="791"/>
      <c r="F18" s="790"/>
    </row>
    <row r="19" spans="1:6">
      <c r="A19" s="442">
        <v>94.01</v>
      </c>
      <c r="B19" s="441" t="s">
        <v>885</v>
      </c>
      <c r="C19" s="432" t="s">
        <v>890</v>
      </c>
      <c r="D19" s="790" t="s">
        <v>533</v>
      </c>
      <c r="E19" s="792"/>
      <c r="F19" s="793"/>
    </row>
    <row r="20" spans="1:6">
      <c r="A20" s="442">
        <v>94.02</v>
      </c>
      <c r="B20" s="441" t="s">
        <v>886</v>
      </c>
      <c r="C20" s="432" t="s">
        <v>890</v>
      </c>
      <c r="D20" s="790">
        <v>1</v>
      </c>
      <c r="E20" s="792"/>
      <c r="F20" s="789">
        <f t="shared" ref="F20:F21" si="1">D20*E20</f>
        <v>0</v>
      </c>
    </row>
    <row r="21" spans="1:6">
      <c r="A21" s="442">
        <v>94.03</v>
      </c>
      <c r="B21" s="441" t="s">
        <v>887</v>
      </c>
      <c r="C21" s="432" t="s">
        <v>890</v>
      </c>
      <c r="D21" s="790">
        <v>2</v>
      </c>
      <c r="E21" s="792"/>
      <c r="F21" s="789">
        <f t="shared" si="1"/>
        <v>0</v>
      </c>
    </row>
    <row r="22" spans="1:6" ht="13">
      <c r="A22" s="434"/>
      <c r="B22" s="431"/>
      <c r="C22" s="432"/>
      <c r="D22" s="790"/>
      <c r="E22" s="791"/>
      <c r="F22" s="790"/>
    </row>
    <row r="23" spans="1:6" ht="50">
      <c r="A23" s="443">
        <v>95</v>
      </c>
      <c r="B23" s="441" t="s">
        <v>892</v>
      </c>
      <c r="C23" s="432"/>
      <c r="D23" s="790"/>
      <c r="E23" s="791"/>
      <c r="F23" s="790"/>
    </row>
    <row r="24" spans="1:6">
      <c r="A24" s="439">
        <v>95.01</v>
      </c>
      <c r="B24" s="441" t="s">
        <v>893</v>
      </c>
      <c r="C24" s="432" t="s">
        <v>890</v>
      </c>
      <c r="D24" s="790">
        <v>8</v>
      </c>
      <c r="E24" s="792"/>
      <c r="F24" s="789">
        <f>D24*E24</f>
        <v>0</v>
      </c>
    </row>
    <row r="25" spans="1:6">
      <c r="A25" s="439"/>
      <c r="B25" s="441"/>
      <c r="C25" s="432"/>
      <c r="D25" s="790"/>
      <c r="E25" s="791"/>
      <c r="F25" s="790"/>
    </row>
    <row r="26" spans="1:6" ht="52.5">
      <c r="A26" s="443">
        <v>96</v>
      </c>
      <c r="B26" s="436" t="s">
        <v>1249</v>
      </c>
      <c r="C26" s="432" t="s">
        <v>890</v>
      </c>
      <c r="D26" s="790">
        <v>8</v>
      </c>
      <c r="E26" s="792"/>
      <c r="F26" s="789">
        <f>D26*E26</f>
        <v>0</v>
      </c>
    </row>
    <row r="27" spans="1:6" ht="13">
      <c r="A27" s="434"/>
      <c r="B27" s="431"/>
      <c r="C27" s="432"/>
      <c r="D27" s="790"/>
      <c r="E27" s="791"/>
      <c r="F27" s="790"/>
    </row>
    <row r="28" spans="1:6" ht="50.5">
      <c r="A28" s="443">
        <v>97</v>
      </c>
      <c r="B28" s="436" t="s">
        <v>1250</v>
      </c>
      <c r="C28" s="432"/>
      <c r="D28" s="790"/>
      <c r="E28" s="791"/>
      <c r="F28" s="790"/>
    </row>
    <row r="29" spans="1:6" ht="25">
      <c r="A29" s="444"/>
      <c r="B29" s="436" t="s">
        <v>894</v>
      </c>
      <c r="C29" s="432"/>
      <c r="D29" s="790"/>
      <c r="E29" s="791"/>
      <c r="F29" s="790"/>
    </row>
    <row r="30" spans="1:6">
      <c r="A30" s="444"/>
      <c r="B30" s="436" t="s">
        <v>895</v>
      </c>
      <c r="C30" s="432"/>
      <c r="D30" s="790"/>
      <c r="E30" s="791"/>
      <c r="F30" s="790"/>
    </row>
    <row r="31" spans="1:6">
      <c r="A31" s="444"/>
      <c r="B31" s="436" t="s">
        <v>896</v>
      </c>
      <c r="C31" s="432"/>
      <c r="D31" s="790"/>
      <c r="E31" s="791"/>
      <c r="F31" s="790"/>
    </row>
    <row r="32" spans="1:6" ht="25">
      <c r="A32" s="445">
        <v>97.01</v>
      </c>
      <c r="B32" s="436" t="s">
        <v>897</v>
      </c>
      <c r="C32" s="432" t="s">
        <v>890</v>
      </c>
      <c r="D32" s="790">
        <v>8</v>
      </c>
      <c r="E32" s="792"/>
      <c r="F32" s="789">
        <f>D32*E32</f>
        <v>0</v>
      </c>
    </row>
    <row r="33" spans="1:6" ht="13">
      <c r="A33" s="434"/>
      <c r="B33" s="431"/>
      <c r="C33" s="432"/>
      <c r="D33" s="790"/>
      <c r="E33" s="791"/>
      <c r="F33" s="790"/>
    </row>
    <row r="34" spans="1:6" ht="38">
      <c r="A34" s="443">
        <v>98</v>
      </c>
      <c r="B34" s="436" t="s">
        <v>1251</v>
      </c>
      <c r="C34" s="432"/>
      <c r="D34" s="790"/>
      <c r="E34" s="791"/>
      <c r="F34" s="790"/>
    </row>
    <row r="35" spans="1:6">
      <c r="A35" s="444">
        <v>98.01</v>
      </c>
      <c r="B35" s="441" t="s">
        <v>893</v>
      </c>
      <c r="C35" s="432" t="s">
        <v>890</v>
      </c>
      <c r="D35" s="790">
        <v>8</v>
      </c>
      <c r="E35" s="792"/>
      <c r="F35" s="789">
        <f>D35*E35</f>
        <v>0</v>
      </c>
    </row>
    <row r="36" spans="1:6">
      <c r="A36" s="439"/>
      <c r="B36" s="441"/>
      <c r="C36" s="432"/>
      <c r="D36" s="790"/>
      <c r="E36" s="791"/>
      <c r="F36" s="790"/>
    </row>
    <row r="37" spans="1:6" ht="25">
      <c r="A37" s="446">
        <v>99</v>
      </c>
      <c r="B37" s="447" t="s">
        <v>898</v>
      </c>
      <c r="C37" s="438"/>
      <c r="D37" s="789"/>
      <c r="E37" s="794"/>
      <c r="F37" s="789"/>
    </row>
    <row r="38" spans="1:6" ht="25">
      <c r="A38" s="448">
        <v>99.01</v>
      </c>
      <c r="B38" s="447" t="s">
        <v>899</v>
      </c>
      <c r="C38" s="438" t="s">
        <v>890</v>
      </c>
      <c r="D38" s="789">
        <v>460</v>
      </c>
      <c r="E38" s="795"/>
      <c r="F38" s="789">
        <f>D38*E38</f>
        <v>0</v>
      </c>
    </row>
    <row r="39" spans="1:6">
      <c r="A39" s="448">
        <v>99.02</v>
      </c>
      <c r="B39" s="447" t="s">
        <v>900</v>
      </c>
      <c r="C39" s="438" t="s">
        <v>890</v>
      </c>
      <c r="D39" s="789">
        <v>80</v>
      </c>
      <c r="E39" s="795"/>
      <c r="F39" s="789">
        <f t="shared" ref="F39:F40" si="2">D39*E39</f>
        <v>0</v>
      </c>
    </row>
    <row r="40" spans="1:6">
      <c r="A40" s="448">
        <v>99.03</v>
      </c>
      <c r="B40" s="447" t="s">
        <v>901</v>
      </c>
      <c r="C40" s="438" t="s">
        <v>890</v>
      </c>
      <c r="D40" s="789">
        <v>50</v>
      </c>
      <c r="E40" s="795"/>
      <c r="F40" s="789">
        <f t="shared" si="2"/>
        <v>0</v>
      </c>
    </row>
    <row r="41" spans="1:6" ht="13">
      <c r="A41" s="449"/>
      <c r="B41" s="450"/>
      <c r="C41" s="438"/>
      <c r="D41" s="789"/>
      <c r="E41" s="794"/>
      <c r="F41" s="789"/>
    </row>
    <row r="42" spans="1:6" ht="38">
      <c r="A42" s="451">
        <v>100</v>
      </c>
      <c r="B42" s="452" t="s">
        <v>1252</v>
      </c>
      <c r="C42" s="438"/>
      <c r="D42" s="789"/>
      <c r="E42" s="794"/>
      <c r="F42" s="789"/>
    </row>
    <row r="43" spans="1:6">
      <c r="A43" s="453">
        <v>100.01</v>
      </c>
      <c r="B43" s="452" t="s">
        <v>887</v>
      </c>
      <c r="C43" s="438" t="s">
        <v>890</v>
      </c>
      <c r="D43" s="789">
        <v>4</v>
      </c>
      <c r="E43" s="795"/>
      <c r="F43" s="789">
        <f t="shared" ref="F43:F44" si="3">D43*E43</f>
        <v>0</v>
      </c>
    </row>
    <row r="44" spans="1:6">
      <c r="A44" s="453">
        <v>100.02</v>
      </c>
      <c r="B44" s="452" t="s">
        <v>885</v>
      </c>
      <c r="C44" s="438" t="s">
        <v>890</v>
      </c>
      <c r="D44" s="789">
        <v>2</v>
      </c>
      <c r="E44" s="795"/>
      <c r="F44" s="789">
        <f t="shared" si="3"/>
        <v>0</v>
      </c>
    </row>
    <row r="45" spans="1:6" ht="13">
      <c r="A45" s="449"/>
      <c r="B45" s="450"/>
      <c r="C45" s="438"/>
      <c r="D45" s="789"/>
      <c r="E45" s="794"/>
      <c r="F45" s="789"/>
    </row>
    <row r="46" spans="1:6" ht="75">
      <c r="A46" s="454">
        <v>101</v>
      </c>
      <c r="B46" s="452" t="s">
        <v>902</v>
      </c>
      <c r="C46" s="455"/>
      <c r="D46" s="789"/>
      <c r="E46" s="796"/>
      <c r="F46" s="789"/>
    </row>
    <row r="47" spans="1:6">
      <c r="A47" s="454"/>
      <c r="B47" s="452"/>
      <c r="C47" s="455"/>
      <c r="D47" s="789"/>
      <c r="E47" s="796"/>
      <c r="F47" s="789"/>
    </row>
    <row r="48" spans="1:6">
      <c r="A48" s="448">
        <v>101.01</v>
      </c>
      <c r="B48" s="452" t="s">
        <v>903</v>
      </c>
      <c r="C48" s="455" t="s">
        <v>67</v>
      </c>
      <c r="D48" s="789">
        <v>150</v>
      </c>
      <c r="E48" s="797"/>
      <c r="F48" s="789">
        <f>D48*E48</f>
        <v>0</v>
      </c>
    </row>
    <row r="49" spans="1:6">
      <c r="A49" s="448">
        <v>101.02</v>
      </c>
      <c r="B49" s="452" t="s">
        <v>904</v>
      </c>
      <c r="C49" s="455" t="s">
        <v>67</v>
      </c>
      <c r="D49" s="789">
        <v>65</v>
      </c>
      <c r="E49" s="797"/>
      <c r="F49" s="789">
        <f t="shared" ref="F49:F51" si="4">D49*E49</f>
        <v>0</v>
      </c>
    </row>
    <row r="50" spans="1:6">
      <c r="A50" s="448">
        <v>101.03</v>
      </c>
      <c r="B50" s="452" t="s">
        <v>905</v>
      </c>
      <c r="C50" s="455" t="s">
        <v>67</v>
      </c>
      <c r="D50" s="789">
        <v>55</v>
      </c>
      <c r="E50" s="797"/>
      <c r="F50" s="789">
        <f t="shared" si="4"/>
        <v>0</v>
      </c>
    </row>
    <row r="51" spans="1:6">
      <c r="A51" s="448">
        <v>101.04</v>
      </c>
      <c r="B51" s="452" t="s">
        <v>906</v>
      </c>
      <c r="C51" s="455" t="s">
        <v>67</v>
      </c>
      <c r="D51" s="789">
        <v>40</v>
      </c>
      <c r="E51" s="797"/>
      <c r="F51" s="789">
        <f t="shared" si="4"/>
        <v>0</v>
      </c>
    </row>
    <row r="52" spans="1:6">
      <c r="A52" s="456"/>
      <c r="B52" s="452"/>
      <c r="C52" s="455"/>
      <c r="D52" s="789"/>
      <c r="E52" s="796"/>
      <c r="F52" s="789"/>
    </row>
    <row r="53" spans="1:6" ht="100">
      <c r="A53" s="443">
        <v>102</v>
      </c>
      <c r="B53" s="452" t="s">
        <v>907</v>
      </c>
      <c r="C53" s="432" t="s">
        <v>890</v>
      </c>
      <c r="D53" s="790">
        <v>8</v>
      </c>
      <c r="E53" s="792"/>
      <c r="F53" s="789">
        <f>D53*E53</f>
        <v>0</v>
      </c>
    </row>
    <row r="54" spans="1:6">
      <c r="A54" s="456"/>
      <c r="B54" s="452"/>
      <c r="C54" s="455"/>
      <c r="D54" s="789"/>
      <c r="E54" s="796"/>
      <c r="F54" s="789"/>
    </row>
    <row r="55" spans="1:6" ht="25">
      <c r="A55" s="443">
        <v>103</v>
      </c>
      <c r="B55" s="441" t="s">
        <v>908</v>
      </c>
      <c r="C55" s="432" t="s">
        <v>890</v>
      </c>
      <c r="D55" s="790">
        <v>8</v>
      </c>
      <c r="E55" s="792"/>
      <c r="F55" s="789">
        <f>D55*E55</f>
        <v>0</v>
      </c>
    </row>
    <row r="56" spans="1:6">
      <c r="A56" s="443"/>
      <c r="B56" s="441"/>
      <c r="C56" s="432"/>
      <c r="D56" s="790"/>
      <c r="E56" s="791"/>
      <c r="F56" s="790"/>
    </row>
    <row r="57" spans="1:6" ht="50">
      <c r="A57" s="440">
        <v>104</v>
      </c>
      <c r="B57" s="436" t="s">
        <v>909</v>
      </c>
      <c r="C57" s="432"/>
      <c r="D57" s="790"/>
      <c r="E57" s="791"/>
      <c r="F57" s="790"/>
    </row>
    <row r="58" spans="1:6">
      <c r="A58" s="442">
        <v>104.01</v>
      </c>
      <c r="B58" s="436" t="s">
        <v>910</v>
      </c>
      <c r="C58" s="432" t="s">
        <v>890</v>
      </c>
      <c r="D58" s="790">
        <v>8</v>
      </c>
      <c r="E58" s="792"/>
      <c r="F58" s="789">
        <f>D58*E58</f>
        <v>0</v>
      </c>
    </row>
    <row r="59" spans="1:6">
      <c r="A59" s="457"/>
      <c r="B59" s="436"/>
      <c r="C59" s="432"/>
      <c r="D59" s="790"/>
      <c r="E59" s="791"/>
      <c r="F59" s="790"/>
    </row>
    <row r="60" spans="1:6" ht="38.5">
      <c r="A60" s="440">
        <v>105</v>
      </c>
      <c r="B60" s="447" t="s">
        <v>1253</v>
      </c>
      <c r="C60" s="432" t="s">
        <v>890</v>
      </c>
      <c r="D60" s="790">
        <v>2</v>
      </c>
      <c r="E60" s="792"/>
      <c r="F60" s="789">
        <f>D60*E60</f>
        <v>0</v>
      </c>
    </row>
    <row r="61" spans="1:6" ht="13">
      <c r="A61" s="427"/>
      <c r="B61" s="458"/>
      <c r="C61" s="428"/>
      <c r="D61" s="798"/>
      <c r="E61" s="799"/>
      <c r="F61" s="798"/>
    </row>
    <row r="62" spans="1:6" ht="13">
      <c r="A62" s="444"/>
      <c r="B62" s="431" t="s">
        <v>911</v>
      </c>
      <c r="C62" s="432"/>
      <c r="D62" s="790"/>
      <c r="E62" s="791"/>
      <c r="F62" s="790"/>
    </row>
    <row r="63" spans="1:6" ht="75">
      <c r="A63" s="443">
        <v>106</v>
      </c>
      <c r="B63" s="436" t="s">
        <v>912</v>
      </c>
      <c r="C63" s="432"/>
      <c r="D63" s="790"/>
      <c r="E63" s="791"/>
      <c r="F63" s="790"/>
    </row>
    <row r="64" spans="1:6">
      <c r="A64" s="443"/>
      <c r="B64" s="436"/>
      <c r="C64" s="432"/>
      <c r="D64" s="790"/>
      <c r="E64" s="791"/>
      <c r="F64" s="790"/>
    </row>
    <row r="65" spans="1:6">
      <c r="A65" s="444">
        <v>106.01</v>
      </c>
      <c r="B65" s="441" t="s">
        <v>913</v>
      </c>
      <c r="C65" s="432" t="s">
        <v>890</v>
      </c>
      <c r="D65" s="790">
        <v>2</v>
      </c>
      <c r="E65" s="792"/>
      <c r="F65" s="789">
        <f>D65*E65</f>
        <v>0</v>
      </c>
    </row>
    <row r="66" spans="1:6">
      <c r="A66" s="430"/>
      <c r="B66" s="436"/>
      <c r="C66" s="432"/>
      <c r="D66" s="790"/>
      <c r="E66" s="791"/>
      <c r="F66" s="790"/>
    </row>
    <row r="67" spans="1:6" ht="87.5">
      <c r="A67" s="443">
        <v>107</v>
      </c>
      <c r="B67" s="436" t="s">
        <v>914</v>
      </c>
      <c r="C67" s="432"/>
      <c r="D67" s="790"/>
      <c r="E67" s="791"/>
      <c r="F67" s="790"/>
    </row>
    <row r="68" spans="1:6">
      <c r="A68" s="444">
        <v>107.01</v>
      </c>
      <c r="B68" s="436" t="s">
        <v>915</v>
      </c>
      <c r="C68" s="432" t="s">
        <v>890</v>
      </c>
      <c r="D68" s="790">
        <v>10</v>
      </c>
      <c r="E68" s="792"/>
      <c r="F68" s="789">
        <f t="shared" ref="F68:F69" si="5">D68*E68</f>
        <v>0</v>
      </c>
    </row>
    <row r="69" spans="1:6">
      <c r="A69" s="444">
        <v>107.02</v>
      </c>
      <c r="B69" s="436" t="s">
        <v>916</v>
      </c>
      <c r="C69" s="432" t="s">
        <v>890</v>
      </c>
      <c r="D69" s="790">
        <v>2</v>
      </c>
      <c r="E69" s="792"/>
      <c r="F69" s="789">
        <f t="shared" si="5"/>
        <v>0</v>
      </c>
    </row>
    <row r="70" spans="1:6">
      <c r="A70" s="430"/>
      <c r="B70" s="436"/>
      <c r="C70" s="432"/>
      <c r="D70" s="790"/>
      <c r="E70" s="791"/>
      <c r="F70" s="790"/>
    </row>
    <row r="71" spans="1:6" ht="75">
      <c r="A71" s="443">
        <v>108</v>
      </c>
      <c r="B71" s="459" t="s">
        <v>917</v>
      </c>
      <c r="C71" s="432"/>
      <c r="D71" s="790"/>
      <c r="E71" s="791"/>
      <c r="F71" s="790"/>
    </row>
    <row r="72" spans="1:6">
      <c r="A72" s="444">
        <v>108.01</v>
      </c>
      <c r="B72" s="459" t="s">
        <v>918</v>
      </c>
      <c r="C72" s="432" t="s">
        <v>890</v>
      </c>
      <c r="D72" s="790">
        <v>2</v>
      </c>
      <c r="E72" s="792"/>
      <c r="F72" s="789">
        <f>D72*E72</f>
        <v>0</v>
      </c>
    </row>
    <row r="73" spans="1:6">
      <c r="A73" s="430"/>
      <c r="B73" s="459"/>
      <c r="C73" s="432"/>
      <c r="D73" s="790"/>
      <c r="E73" s="791"/>
      <c r="F73" s="790"/>
    </row>
    <row r="74" spans="1:6" ht="25">
      <c r="A74" s="443">
        <v>109</v>
      </c>
      <c r="B74" s="459" t="s">
        <v>919</v>
      </c>
      <c r="C74" s="432"/>
      <c r="D74" s="790"/>
      <c r="E74" s="791"/>
      <c r="F74" s="790"/>
    </row>
    <row r="75" spans="1:6">
      <c r="A75" s="444">
        <v>109.01</v>
      </c>
      <c r="B75" s="459" t="s">
        <v>920</v>
      </c>
      <c r="C75" s="432" t="s">
        <v>890</v>
      </c>
      <c r="D75" s="790">
        <v>10</v>
      </c>
      <c r="E75" s="792"/>
      <c r="F75" s="789">
        <f t="shared" ref="F75:F77" si="6">D75*E75</f>
        <v>0</v>
      </c>
    </row>
    <row r="76" spans="1:6">
      <c r="A76" s="444">
        <v>109.02</v>
      </c>
      <c r="B76" s="459" t="s">
        <v>921</v>
      </c>
      <c r="C76" s="432" t="s">
        <v>890</v>
      </c>
      <c r="D76" s="790">
        <v>4</v>
      </c>
      <c r="E76" s="792"/>
      <c r="F76" s="789">
        <f t="shared" si="6"/>
        <v>0</v>
      </c>
    </row>
    <row r="77" spans="1:6">
      <c r="A77" s="444">
        <v>109.03</v>
      </c>
      <c r="B77" s="459" t="s">
        <v>922</v>
      </c>
      <c r="C77" s="432" t="s">
        <v>890</v>
      </c>
      <c r="D77" s="790">
        <v>2</v>
      </c>
      <c r="E77" s="792"/>
      <c r="F77" s="789">
        <f t="shared" si="6"/>
        <v>0</v>
      </c>
    </row>
    <row r="78" spans="1:6">
      <c r="A78" s="439"/>
      <c r="B78" s="459"/>
      <c r="C78" s="432"/>
      <c r="D78" s="790"/>
      <c r="E78" s="791"/>
      <c r="F78" s="790"/>
    </row>
    <row r="79" spans="1:6">
      <c r="A79" s="439"/>
      <c r="B79" s="459"/>
      <c r="C79" s="432"/>
      <c r="D79" s="790"/>
      <c r="E79" s="791"/>
      <c r="F79" s="790"/>
    </row>
    <row r="80" spans="1:6" ht="15.5">
      <c r="A80" s="460"/>
      <c r="B80" s="461" t="s">
        <v>923</v>
      </c>
      <c r="C80" s="462"/>
      <c r="D80" s="800"/>
      <c r="E80" s="801"/>
      <c r="F80" s="800">
        <f>SUM(F6:F78)</f>
        <v>0</v>
      </c>
    </row>
  </sheetData>
  <sheetProtection algorithmName="SHA-512" hashValue="DImWvwrxWIV06M71BdXr1+diVmDQD27Swj6tDJkDFXRC2wi32/nemuKRT6vqQFIKHHsyNHxqNl3WasZKpRWxAg==" saltValue="aM+cTNOu+Z8uDixRpTZwMg==" spinCount="100000" sheet="1" objects="1" scenarios="1"/>
  <mergeCells count="1">
    <mergeCell ref="A1:F1"/>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28"/>
  <sheetViews>
    <sheetView workbookViewId="0">
      <selection activeCell="E5" sqref="E5"/>
    </sheetView>
  </sheetViews>
  <sheetFormatPr defaultColWidth="8.7265625" defaultRowHeight="15.5"/>
  <cols>
    <col min="1" max="1" width="8.7265625" style="27"/>
    <col min="2" max="2" width="61.7265625" style="27" customWidth="1"/>
    <col min="3" max="3" width="8.7265625" style="27"/>
    <col min="4" max="4" width="8.7265625" style="309"/>
    <col min="5" max="5" width="13.81640625" style="309" customWidth="1"/>
    <col min="6" max="6" width="15.453125" style="309" customWidth="1"/>
    <col min="7" max="7" width="11.26953125" style="16" customWidth="1"/>
    <col min="8" max="16384" width="8.7265625" style="16"/>
  </cols>
  <sheetData>
    <row r="1" spans="1:6">
      <c r="A1" s="949" t="s">
        <v>1382</v>
      </c>
      <c r="B1" s="949"/>
      <c r="C1" s="949"/>
      <c r="D1" s="949"/>
      <c r="E1" s="949"/>
      <c r="F1" s="949"/>
    </row>
    <row r="2" spans="1:6">
      <c r="A2" s="466"/>
      <c r="B2" s="466"/>
      <c r="C2" s="466"/>
      <c r="D2" s="467"/>
      <c r="E2" s="467"/>
      <c r="F2" s="467"/>
    </row>
    <row r="3" spans="1:6">
      <c r="A3" s="468" t="s">
        <v>474</v>
      </c>
      <c r="B3" s="468" t="s">
        <v>0</v>
      </c>
      <c r="C3" s="468" t="s">
        <v>476</v>
      </c>
      <c r="D3" s="469" t="s">
        <v>132</v>
      </c>
      <c r="E3" s="464" t="s">
        <v>478</v>
      </c>
      <c r="F3" s="469" t="s">
        <v>572</v>
      </c>
    </row>
    <row r="4" spans="1:6">
      <c r="A4" s="468">
        <v>110</v>
      </c>
      <c r="B4" s="470" t="s">
        <v>924</v>
      </c>
      <c r="C4" s="471"/>
      <c r="D4" s="472"/>
      <c r="E4" s="465"/>
      <c r="F4" s="472"/>
    </row>
    <row r="5" spans="1:6" ht="124">
      <c r="A5" s="473">
        <v>110.01</v>
      </c>
      <c r="B5" s="474" t="s">
        <v>925</v>
      </c>
      <c r="C5" s="473" t="s">
        <v>890</v>
      </c>
      <c r="D5" s="802">
        <v>35</v>
      </c>
      <c r="E5" s="803"/>
      <c r="F5" s="802">
        <f>D5*E5</f>
        <v>0</v>
      </c>
    </row>
    <row r="6" spans="1:6">
      <c r="A6" s="473"/>
      <c r="B6" s="474"/>
      <c r="C6" s="473"/>
      <c r="D6" s="802"/>
      <c r="E6" s="804"/>
      <c r="F6" s="802"/>
    </row>
    <row r="7" spans="1:6" ht="62">
      <c r="A7" s="473">
        <v>110.02</v>
      </c>
      <c r="B7" s="474" t="s">
        <v>1212</v>
      </c>
      <c r="C7" s="473" t="s">
        <v>890</v>
      </c>
      <c r="D7" s="802">
        <v>35</v>
      </c>
      <c r="E7" s="803"/>
      <c r="F7" s="802">
        <f>D7*E7</f>
        <v>0</v>
      </c>
    </row>
    <row r="8" spans="1:6">
      <c r="A8" s="473"/>
      <c r="B8" s="474"/>
      <c r="C8" s="473"/>
      <c r="D8" s="802"/>
      <c r="E8" s="804"/>
      <c r="F8" s="802"/>
    </row>
    <row r="9" spans="1:6" ht="139.5">
      <c r="A9" s="473">
        <v>110.03</v>
      </c>
      <c r="B9" s="474" t="s">
        <v>1213</v>
      </c>
      <c r="C9" s="473"/>
      <c r="D9" s="802"/>
      <c r="E9" s="804"/>
      <c r="F9" s="802"/>
    </row>
    <row r="10" spans="1:6">
      <c r="A10" s="473"/>
      <c r="B10" s="475" t="s">
        <v>1214</v>
      </c>
      <c r="C10" s="473" t="s">
        <v>890</v>
      </c>
      <c r="D10" s="802">
        <v>29</v>
      </c>
      <c r="E10" s="803"/>
      <c r="F10" s="802">
        <f>D10*E10</f>
        <v>0</v>
      </c>
    </row>
    <row r="11" spans="1:6">
      <c r="A11" s="473"/>
      <c r="B11" s="474"/>
      <c r="C11" s="473"/>
      <c r="D11" s="802"/>
      <c r="E11" s="804"/>
      <c r="F11" s="802"/>
    </row>
    <row r="12" spans="1:6" ht="62">
      <c r="A12" s="473">
        <v>110.04</v>
      </c>
      <c r="B12" s="474" t="s">
        <v>1215</v>
      </c>
      <c r="C12" s="473" t="s">
        <v>890</v>
      </c>
      <c r="D12" s="802">
        <v>1</v>
      </c>
      <c r="E12" s="803"/>
      <c r="F12" s="802">
        <f>D12*E12</f>
        <v>0</v>
      </c>
    </row>
    <row r="13" spans="1:6">
      <c r="A13" s="473"/>
      <c r="B13" s="474"/>
      <c r="C13" s="473"/>
      <c r="D13" s="802"/>
      <c r="E13" s="804"/>
      <c r="F13" s="802"/>
    </row>
    <row r="14" spans="1:6" ht="77.5">
      <c r="A14" s="473">
        <v>110.05</v>
      </c>
      <c r="B14" s="474" t="s">
        <v>1216</v>
      </c>
      <c r="C14" s="473"/>
      <c r="D14" s="802"/>
      <c r="E14" s="804"/>
      <c r="F14" s="802"/>
    </row>
    <row r="15" spans="1:6">
      <c r="A15" s="473"/>
      <c r="B15" s="474" t="s">
        <v>926</v>
      </c>
      <c r="C15" s="473" t="s">
        <v>890</v>
      </c>
      <c r="D15" s="802">
        <v>2</v>
      </c>
      <c r="E15" s="803"/>
      <c r="F15" s="802">
        <f>D15*E15</f>
        <v>0</v>
      </c>
    </row>
    <row r="16" spans="1:6">
      <c r="A16" s="473"/>
      <c r="B16" s="474"/>
      <c r="C16" s="473"/>
      <c r="D16" s="802"/>
      <c r="E16" s="804"/>
      <c r="F16" s="802"/>
    </row>
    <row r="17" spans="1:6" ht="62">
      <c r="A17" s="473">
        <v>110.06</v>
      </c>
      <c r="B17" s="474" t="s">
        <v>1217</v>
      </c>
      <c r="C17" s="473" t="s">
        <v>890</v>
      </c>
      <c r="D17" s="802">
        <v>2</v>
      </c>
      <c r="E17" s="803"/>
      <c r="F17" s="802">
        <f>D17*E17</f>
        <v>0</v>
      </c>
    </row>
    <row r="18" spans="1:6">
      <c r="A18" s="473"/>
      <c r="B18" s="474"/>
      <c r="C18" s="473"/>
      <c r="D18" s="802"/>
      <c r="E18" s="804"/>
      <c r="F18" s="802"/>
    </row>
    <row r="19" spans="1:6" ht="93">
      <c r="A19" s="473">
        <v>110.07</v>
      </c>
      <c r="B19" s="476" t="s">
        <v>1218</v>
      </c>
      <c r="C19" s="471" t="s">
        <v>890</v>
      </c>
      <c r="D19" s="805">
        <v>14</v>
      </c>
      <c r="E19" s="806"/>
      <c r="F19" s="802">
        <f>D19*E19</f>
        <v>0</v>
      </c>
    </row>
    <row r="20" spans="1:6">
      <c r="A20" s="471"/>
      <c r="B20" s="476"/>
      <c r="C20" s="471"/>
      <c r="D20" s="805"/>
      <c r="E20" s="807"/>
      <c r="F20" s="805"/>
    </row>
    <row r="21" spans="1:6" ht="124">
      <c r="A21" s="473">
        <v>110.08</v>
      </c>
      <c r="B21" s="474" t="s">
        <v>1219</v>
      </c>
      <c r="C21" s="471"/>
      <c r="D21" s="805"/>
      <c r="E21" s="807"/>
      <c r="F21" s="805"/>
    </row>
    <row r="22" spans="1:6">
      <c r="A22" s="471"/>
      <c r="B22" s="477" t="s">
        <v>927</v>
      </c>
      <c r="C22" s="471" t="s">
        <v>890</v>
      </c>
      <c r="D22" s="805">
        <v>10</v>
      </c>
      <c r="E22" s="806"/>
      <c r="F22" s="802">
        <f>D22*E22</f>
        <v>0</v>
      </c>
    </row>
    <row r="23" spans="1:6">
      <c r="A23" s="473"/>
      <c r="B23" s="474"/>
      <c r="C23" s="473"/>
      <c r="D23" s="802"/>
      <c r="E23" s="804"/>
      <c r="F23" s="802"/>
    </row>
    <row r="24" spans="1:6" ht="62">
      <c r="A24" s="473">
        <v>110.09</v>
      </c>
      <c r="B24" s="474" t="s">
        <v>928</v>
      </c>
      <c r="C24" s="473" t="s">
        <v>890</v>
      </c>
      <c r="D24" s="802">
        <v>2</v>
      </c>
      <c r="E24" s="803"/>
      <c r="F24" s="802">
        <f>D24*E24</f>
        <v>0</v>
      </c>
    </row>
    <row r="25" spans="1:6">
      <c r="A25" s="473"/>
      <c r="B25" s="474"/>
      <c r="C25" s="473"/>
      <c r="D25" s="802"/>
      <c r="E25" s="804"/>
      <c r="F25" s="802"/>
    </row>
    <row r="26" spans="1:6" ht="62">
      <c r="A26" s="478">
        <v>110.1</v>
      </c>
      <c r="B26" s="474" t="s">
        <v>1220</v>
      </c>
      <c r="C26" s="473" t="s">
        <v>890</v>
      </c>
      <c r="D26" s="802">
        <v>85</v>
      </c>
      <c r="E26" s="803"/>
      <c r="F26" s="802">
        <f>D26*E26</f>
        <v>0</v>
      </c>
    </row>
    <row r="27" spans="1:6">
      <c r="A27" s="473"/>
      <c r="B27" s="475"/>
      <c r="C27" s="473"/>
      <c r="D27" s="802"/>
      <c r="E27" s="808"/>
      <c r="F27" s="802"/>
    </row>
    <row r="28" spans="1:6" ht="93">
      <c r="A28" s="478">
        <v>110.11</v>
      </c>
      <c r="B28" s="474" t="s">
        <v>1221</v>
      </c>
      <c r="C28" s="473" t="s">
        <v>890</v>
      </c>
      <c r="D28" s="802">
        <v>85</v>
      </c>
      <c r="E28" s="803"/>
      <c r="F28" s="802">
        <f>D28*E28</f>
        <v>0</v>
      </c>
    </row>
    <row r="29" spans="1:6">
      <c r="A29" s="473"/>
      <c r="B29" s="474"/>
      <c r="C29" s="473"/>
      <c r="D29" s="802"/>
      <c r="E29" s="804"/>
      <c r="F29" s="802"/>
    </row>
    <row r="30" spans="1:6" ht="46.5">
      <c r="A30" s="478">
        <v>110.12</v>
      </c>
      <c r="B30" s="474" t="s">
        <v>1222</v>
      </c>
      <c r="C30" s="473" t="s">
        <v>890</v>
      </c>
      <c r="D30" s="802">
        <v>28</v>
      </c>
      <c r="E30" s="803"/>
      <c r="F30" s="802">
        <f>D30*E30</f>
        <v>0</v>
      </c>
    </row>
    <row r="31" spans="1:6">
      <c r="A31" s="473"/>
      <c r="B31" s="474"/>
      <c r="C31" s="473"/>
      <c r="D31" s="802"/>
      <c r="E31" s="804"/>
      <c r="F31" s="802"/>
    </row>
    <row r="32" spans="1:6" ht="46.5">
      <c r="A32" s="478">
        <v>110.13</v>
      </c>
      <c r="B32" s="474" t="s">
        <v>1223</v>
      </c>
      <c r="C32" s="473" t="s">
        <v>890</v>
      </c>
      <c r="D32" s="802">
        <v>4</v>
      </c>
      <c r="E32" s="803"/>
      <c r="F32" s="802">
        <f>D32*E32</f>
        <v>0</v>
      </c>
    </row>
    <row r="33" spans="1:6">
      <c r="A33" s="473"/>
      <c r="B33" s="474"/>
      <c r="C33" s="473"/>
      <c r="D33" s="802"/>
      <c r="E33" s="808"/>
      <c r="F33" s="802"/>
    </row>
    <row r="34" spans="1:6" ht="46.5">
      <c r="A34" s="478">
        <v>110.14</v>
      </c>
      <c r="B34" s="474" t="s">
        <v>1224</v>
      </c>
      <c r="C34" s="473" t="s">
        <v>890</v>
      </c>
      <c r="D34" s="802">
        <v>35</v>
      </c>
      <c r="E34" s="803"/>
      <c r="F34" s="802">
        <f>D34*E34</f>
        <v>0</v>
      </c>
    </row>
    <row r="35" spans="1:6">
      <c r="A35" s="473"/>
      <c r="B35" s="474"/>
      <c r="C35" s="473"/>
      <c r="D35" s="802"/>
      <c r="E35" s="804"/>
      <c r="F35" s="802"/>
    </row>
    <row r="36" spans="1:6" ht="46.5">
      <c r="A36" s="478">
        <v>110.15</v>
      </c>
      <c r="B36" s="474" t="s">
        <v>1225</v>
      </c>
      <c r="C36" s="473" t="s">
        <v>890</v>
      </c>
      <c r="D36" s="802">
        <v>35</v>
      </c>
      <c r="E36" s="803"/>
      <c r="F36" s="802">
        <f>D36*E36</f>
        <v>0</v>
      </c>
    </row>
    <row r="37" spans="1:6">
      <c r="A37" s="473"/>
      <c r="B37" s="474"/>
      <c r="C37" s="473"/>
      <c r="D37" s="802"/>
      <c r="E37" s="804"/>
      <c r="F37" s="802"/>
    </row>
    <row r="38" spans="1:6" ht="46.5">
      <c r="A38" s="478">
        <v>110.16</v>
      </c>
      <c r="B38" s="474" t="s">
        <v>1226</v>
      </c>
      <c r="C38" s="473" t="s">
        <v>890</v>
      </c>
      <c r="D38" s="802">
        <v>35</v>
      </c>
      <c r="E38" s="803"/>
      <c r="F38" s="802">
        <f>D38*E38</f>
        <v>0</v>
      </c>
    </row>
    <row r="39" spans="1:6">
      <c r="A39" s="473"/>
      <c r="B39" s="474"/>
      <c r="C39" s="473"/>
      <c r="D39" s="802"/>
      <c r="E39" s="804"/>
      <c r="F39" s="802"/>
    </row>
    <row r="40" spans="1:6" ht="77.5">
      <c r="A40" s="478">
        <v>110.17</v>
      </c>
      <c r="B40" s="474" t="s">
        <v>1227</v>
      </c>
      <c r="C40" s="473" t="s">
        <v>890</v>
      </c>
      <c r="D40" s="802">
        <v>20</v>
      </c>
      <c r="E40" s="803"/>
      <c r="F40" s="802">
        <f>D40*E40</f>
        <v>0</v>
      </c>
    </row>
    <row r="41" spans="1:6">
      <c r="A41" s="473"/>
      <c r="B41" s="474"/>
      <c r="C41" s="473"/>
      <c r="D41" s="802"/>
      <c r="E41" s="804"/>
      <c r="F41" s="802"/>
    </row>
    <row r="42" spans="1:6" ht="108.5">
      <c r="A42" s="478">
        <v>110.18</v>
      </c>
      <c r="B42" s="474" t="s">
        <v>1228</v>
      </c>
      <c r="C42" s="473" t="s">
        <v>890</v>
      </c>
      <c r="D42" s="802">
        <v>10</v>
      </c>
      <c r="E42" s="803"/>
      <c r="F42" s="802">
        <f>D42*E42</f>
        <v>0</v>
      </c>
    </row>
    <row r="43" spans="1:6">
      <c r="A43" s="473"/>
      <c r="B43" s="474"/>
      <c r="C43" s="473"/>
      <c r="D43" s="802"/>
      <c r="E43" s="804"/>
      <c r="F43" s="802"/>
    </row>
    <row r="44" spans="1:6" ht="108.5">
      <c r="A44" s="478">
        <v>110.19</v>
      </c>
      <c r="B44" s="474" t="s">
        <v>929</v>
      </c>
      <c r="C44" s="473"/>
      <c r="D44" s="802"/>
      <c r="E44" s="804"/>
      <c r="F44" s="802"/>
    </row>
    <row r="45" spans="1:6">
      <c r="A45" s="473" t="s">
        <v>66</v>
      </c>
      <c r="B45" s="474" t="s">
        <v>1229</v>
      </c>
      <c r="C45" s="473" t="s">
        <v>890</v>
      </c>
      <c r="D45" s="802">
        <v>1</v>
      </c>
      <c r="E45" s="803"/>
      <c r="F45" s="802">
        <f t="shared" ref="F45:F58" si="0">D45*E45</f>
        <v>0</v>
      </c>
    </row>
    <row r="46" spans="1:6">
      <c r="A46" s="473" t="s">
        <v>1383</v>
      </c>
      <c r="B46" s="474" t="s">
        <v>1230</v>
      </c>
      <c r="C46" s="473" t="s">
        <v>890</v>
      </c>
      <c r="D46" s="802">
        <v>2</v>
      </c>
      <c r="E46" s="803"/>
      <c r="F46" s="802">
        <f t="shared" si="0"/>
        <v>0</v>
      </c>
    </row>
    <row r="47" spans="1:6">
      <c r="A47" s="473"/>
      <c r="B47" s="474"/>
      <c r="C47" s="473"/>
      <c r="D47" s="802"/>
      <c r="E47" s="804"/>
      <c r="F47" s="802"/>
    </row>
    <row r="48" spans="1:6" ht="77.5">
      <c r="A48" s="478">
        <v>110.2</v>
      </c>
      <c r="B48" s="474" t="s">
        <v>1231</v>
      </c>
      <c r="C48" s="473" t="s">
        <v>890</v>
      </c>
      <c r="D48" s="802">
        <v>1</v>
      </c>
      <c r="E48" s="803"/>
      <c r="F48" s="802">
        <f t="shared" si="0"/>
        <v>0</v>
      </c>
    </row>
    <row r="49" spans="1:6">
      <c r="A49" s="473"/>
      <c r="B49" s="474"/>
      <c r="C49" s="473"/>
      <c r="D49" s="802"/>
      <c r="E49" s="804"/>
      <c r="F49" s="802"/>
    </row>
    <row r="50" spans="1:6" ht="77.5">
      <c r="A50" s="478">
        <v>110.21</v>
      </c>
      <c r="B50" s="474" t="s">
        <v>930</v>
      </c>
      <c r="C50" s="473" t="s">
        <v>890</v>
      </c>
      <c r="D50" s="802">
        <v>1</v>
      </c>
      <c r="E50" s="803"/>
      <c r="F50" s="802">
        <f t="shared" si="0"/>
        <v>0</v>
      </c>
    </row>
    <row r="51" spans="1:6">
      <c r="A51" s="473"/>
      <c r="B51" s="474"/>
      <c r="C51" s="473"/>
      <c r="D51" s="802"/>
      <c r="E51" s="804"/>
      <c r="F51" s="802"/>
    </row>
    <row r="52" spans="1:6" ht="77.5">
      <c r="A52" s="478">
        <v>110.22</v>
      </c>
      <c r="B52" s="474" t="s">
        <v>1232</v>
      </c>
      <c r="C52" s="473" t="s">
        <v>890</v>
      </c>
      <c r="D52" s="802">
        <v>6</v>
      </c>
      <c r="E52" s="803"/>
      <c r="F52" s="802">
        <f t="shared" si="0"/>
        <v>0</v>
      </c>
    </row>
    <row r="53" spans="1:6">
      <c r="A53" s="473"/>
      <c r="B53" s="474"/>
      <c r="C53" s="473"/>
      <c r="D53" s="802"/>
      <c r="E53" s="804"/>
      <c r="F53" s="802"/>
    </row>
    <row r="54" spans="1:6" ht="62">
      <c r="A54" s="478">
        <v>110.23</v>
      </c>
      <c r="B54" s="474" t="s">
        <v>1233</v>
      </c>
      <c r="C54" s="473" t="s">
        <v>890</v>
      </c>
      <c r="D54" s="802">
        <v>1</v>
      </c>
      <c r="E54" s="803"/>
      <c r="F54" s="802">
        <f t="shared" si="0"/>
        <v>0</v>
      </c>
    </row>
    <row r="55" spans="1:6">
      <c r="A55" s="473"/>
      <c r="B55" s="474"/>
      <c r="C55" s="473"/>
      <c r="D55" s="802"/>
      <c r="E55" s="804"/>
      <c r="F55" s="802"/>
    </row>
    <row r="56" spans="1:6" ht="93">
      <c r="A56" s="478">
        <v>110.24</v>
      </c>
      <c r="B56" s="474" t="s">
        <v>931</v>
      </c>
      <c r="C56" s="473" t="s">
        <v>890</v>
      </c>
      <c r="D56" s="802">
        <v>2</v>
      </c>
      <c r="E56" s="803"/>
      <c r="F56" s="802">
        <f t="shared" si="0"/>
        <v>0</v>
      </c>
    </row>
    <row r="57" spans="1:6">
      <c r="A57" s="473"/>
      <c r="B57" s="474"/>
      <c r="C57" s="473"/>
      <c r="D57" s="802"/>
      <c r="E57" s="804"/>
      <c r="F57" s="802"/>
    </row>
    <row r="58" spans="1:6" ht="46.5">
      <c r="A58" s="478">
        <v>110.25</v>
      </c>
      <c r="B58" s="474" t="s">
        <v>932</v>
      </c>
      <c r="C58" s="473" t="s">
        <v>890</v>
      </c>
      <c r="D58" s="802">
        <v>4</v>
      </c>
      <c r="E58" s="803"/>
      <c r="F58" s="802">
        <f t="shared" si="0"/>
        <v>0</v>
      </c>
    </row>
    <row r="59" spans="1:6">
      <c r="A59" s="473"/>
      <c r="B59" s="474"/>
      <c r="C59" s="473"/>
      <c r="D59" s="802"/>
      <c r="E59" s="804"/>
      <c r="F59" s="802"/>
    </row>
    <row r="60" spans="1:6" ht="139.5">
      <c r="A60" s="478">
        <v>110.26</v>
      </c>
      <c r="B60" s="474" t="s">
        <v>1234</v>
      </c>
      <c r="C60" s="473"/>
      <c r="D60" s="802"/>
      <c r="E60" s="804"/>
      <c r="F60" s="802"/>
    </row>
    <row r="61" spans="1:6">
      <c r="A61" s="473" t="s">
        <v>66</v>
      </c>
      <c r="B61" s="474" t="s">
        <v>933</v>
      </c>
      <c r="C61" s="473" t="s">
        <v>890</v>
      </c>
      <c r="D61" s="802">
        <v>2</v>
      </c>
      <c r="E61" s="803"/>
      <c r="F61" s="802">
        <f t="shared" ref="F61" si="1">D61*E61</f>
        <v>0</v>
      </c>
    </row>
    <row r="62" spans="1:6">
      <c r="A62" s="471"/>
      <c r="B62" s="476"/>
      <c r="C62" s="471"/>
      <c r="D62" s="805"/>
      <c r="E62" s="807"/>
      <c r="F62" s="805"/>
    </row>
    <row r="63" spans="1:6" ht="31">
      <c r="A63" s="468">
        <v>111</v>
      </c>
      <c r="B63" s="479" t="s">
        <v>934</v>
      </c>
      <c r="C63" s="471"/>
      <c r="D63" s="805"/>
      <c r="E63" s="807"/>
      <c r="F63" s="805"/>
    </row>
    <row r="64" spans="1:6" ht="93">
      <c r="A64" s="471">
        <v>111.01</v>
      </c>
      <c r="B64" s="480" t="s">
        <v>1235</v>
      </c>
      <c r="C64" s="471"/>
      <c r="D64" s="805"/>
      <c r="E64" s="807"/>
      <c r="F64" s="805"/>
    </row>
    <row r="65" spans="1:6">
      <c r="A65" s="471" t="s">
        <v>66</v>
      </c>
      <c r="B65" s="476" t="s">
        <v>935</v>
      </c>
      <c r="C65" s="471" t="s">
        <v>936</v>
      </c>
      <c r="D65" s="809">
        <v>70</v>
      </c>
      <c r="E65" s="806"/>
      <c r="F65" s="802">
        <f t="shared" ref="F65:F67" si="2">D65*E65</f>
        <v>0</v>
      </c>
    </row>
    <row r="66" spans="1:6">
      <c r="A66" s="471" t="s">
        <v>1383</v>
      </c>
      <c r="B66" s="476" t="s">
        <v>937</v>
      </c>
      <c r="C66" s="471" t="s">
        <v>936</v>
      </c>
      <c r="D66" s="809">
        <v>410</v>
      </c>
      <c r="E66" s="806"/>
      <c r="F66" s="802">
        <f t="shared" si="2"/>
        <v>0</v>
      </c>
    </row>
    <row r="67" spans="1:6">
      <c r="A67" s="471" t="s">
        <v>1392</v>
      </c>
      <c r="B67" s="476" t="s">
        <v>938</v>
      </c>
      <c r="C67" s="471" t="s">
        <v>936</v>
      </c>
      <c r="D67" s="809">
        <v>35</v>
      </c>
      <c r="E67" s="806"/>
      <c r="F67" s="802">
        <f t="shared" si="2"/>
        <v>0</v>
      </c>
    </row>
    <row r="68" spans="1:6">
      <c r="A68" s="471"/>
      <c r="B68" s="480"/>
      <c r="C68" s="471"/>
      <c r="D68" s="805"/>
      <c r="E68" s="807"/>
      <c r="F68" s="805"/>
    </row>
    <row r="69" spans="1:6" ht="108.5">
      <c r="A69" s="471">
        <v>111.02</v>
      </c>
      <c r="B69" s="480" t="s">
        <v>939</v>
      </c>
      <c r="C69" s="471"/>
      <c r="D69" s="805"/>
      <c r="E69" s="807"/>
      <c r="F69" s="805"/>
    </row>
    <row r="70" spans="1:6">
      <c r="A70" s="471" t="s">
        <v>66</v>
      </c>
      <c r="B70" s="476" t="s">
        <v>882</v>
      </c>
      <c r="C70" s="471" t="s">
        <v>936</v>
      </c>
      <c r="D70" s="809">
        <v>55</v>
      </c>
      <c r="E70" s="806"/>
      <c r="F70" s="802">
        <f t="shared" ref="F70:F74" si="3">D70*E70</f>
        <v>0</v>
      </c>
    </row>
    <row r="71" spans="1:6">
      <c r="A71" s="471" t="s">
        <v>1383</v>
      </c>
      <c r="B71" s="476" t="s">
        <v>883</v>
      </c>
      <c r="C71" s="471" t="s">
        <v>936</v>
      </c>
      <c r="D71" s="809">
        <v>40</v>
      </c>
      <c r="E71" s="806"/>
      <c r="F71" s="802">
        <f t="shared" si="3"/>
        <v>0</v>
      </c>
    </row>
    <row r="72" spans="1:6">
      <c r="A72" s="471" t="s">
        <v>1392</v>
      </c>
      <c r="B72" s="476" t="s">
        <v>940</v>
      </c>
      <c r="C72" s="471" t="s">
        <v>936</v>
      </c>
      <c r="D72" s="809">
        <v>60</v>
      </c>
      <c r="E72" s="806"/>
      <c r="F72" s="802">
        <f t="shared" si="3"/>
        <v>0</v>
      </c>
    </row>
    <row r="73" spans="1:6">
      <c r="A73" s="471"/>
      <c r="B73" s="480"/>
      <c r="C73" s="471"/>
      <c r="D73" s="805"/>
      <c r="E73" s="807"/>
      <c r="F73" s="805"/>
    </row>
    <row r="74" spans="1:6" ht="62">
      <c r="A74" s="471">
        <v>111.03</v>
      </c>
      <c r="B74" s="474" t="s">
        <v>1236</v>
      </c>
      <c r="C74" s="471" t="s">
        <v>890</v>
      </c>
      <c r="D74" s="805">
        <v>30</v>
      </c>
      <c r="E74" s="806"/>
      <c r="F74" s="802">
        <f t="shared" si="3"/>
        <v>0</v>
      </c>
    </row>
    <row r="75" spans="1:6">
      <c r="A75" s="471"/>
      <c r="B75" s="474"/>
      <c r="C75" s="471"/>
      <c r="D75" s="805"/>
      <c r="E75" s="807"/>
      <c r="F75" s="810"/>
    </row>
    <row r="76" spans="1:6" ht="62">
      <c r="A76" s="471">
        <v>111.04</v>
      </c>
      <c r="B76" s="476" t="s">
        <v>1237</v>
      </c>
      <c r="C76" s="471"/>
      <c r="D76" s="805"/>
      <c r="E76" s="807"/>
      <c r="F76" s="805"/>
    </row>
    <row r="77" spans="1:6">
      <c r="A77" s="471" t="s">
        <v>66</v>
      </c>
      <c r="B77" s="474" t="s">
        <v>941</v>
      </c>
      <c r="C77" s="471" t="s">
        <v>890</v>
      </c>
      <c r="D77" s="805">
        <v>30</v>
      </c>
      <c r="E77" s="806"/>
      <c r="F77" s="802">
        <f t="shared" ref="F77" si="4">D77*E77</f>
        <v>0</v>
      </c>
    </row>
    <row r="78" spans="1:6">
      <c r="A78" s="471"/>
      <c r="B78" s="474"/>
      <c r="C78" s="471"/>
      <c r="D78" s="805"/>
      <c r="E78" s="807"/>
      <c r="F78" s="810"/>
    </row>
    <row r="79" spans="1:6" ht="62">
      <c r="A79" s="471">
        <v>111.05</v>
      </c>
      <c r="B79" s="474" t="s">
        <v>1238</v>
      </c>
      <c r="C79" s="471" t="s">
        <v>890</v>
      </c>
      <c r="D79" s="805">
        <v>18</v>
      </c>
      <c r="E79" s="806"/>
      <c r="F79" s="802">
        <f t="shared" ref="F79" si="5">D79*E79</f>
        <v>0</v>
      </c>
    </row>
    <row r="80" spans="1:6">
      <c r="A80" s="471"/>
      <c r="B80" s="474"/>
      <c r="C80" s="471"/>
      <c r="D80" s="805"/>
      <c r="E80" s="807"/>
      <c r="F80" s="810"/>
    </row>
    <row r="81" spans="1:6" ht="77.5">
      <c r="A81" s="471">
        <v>111.06</v>
      </c>
      <c r="B81" s="474" t="s">
        <v>1239</v>
      </c>
      <c r="C81" s="471"/>
      <c r="D81" s="805"/>
      <c r="E81" s="807"/>
      <c r="F81" s="805"/>
    </row>
    <row r="82" spans="1:6">
      <c r="A82" s="471" t="s">
        <v>66</v>
      </c>
      <c r="B82" s="481" t="s">
        <v>942</v>
      </c>
      <c r="C82" s="471" t="s">
        <v>890</v>
      </c>
      <c r="D82" s="805">
        <v>48</v>
      </c>
      <c r="E82" s="806"/>
      <c r="F82" s="802">
        <f t="shared" ref="F82" si="6">D82*E82</f>
        <v>0</v>
      </c>
    </row>
    <row r="83" spans="1:6">
      <c r="A83" s="471"/>
      <c r="B83" s="481"/>
      <c r="C83" s="471"/>
      <c r="D83" s="805"/>
      <c r="E83" s="807"/>
      <c r="F83" s="810"/>
    </row>
    <row r="84" spans="1:6" ht="62">
      <c r="A84" s="471">
        <v>111.07</v>
      </c>
      <c r="B84" s="476" t="s">
        <v>1240</v>
      </c>
      <c r="C84" s="471"/>
      <c r="D84" s="805"/>
      <c r="E84" s="807"/>
      <c r="F84" s="805"/>
    </row>
    <row r="85" spans="1:6">
      <c r="A85" s="471" t="s">
        <v>66</v>
      </c>
      <c r="B85" s="476" t="s">
        <v>943</v>
      </c>
      <c r="C85" s="471" t="s">
        <v>890</v>
      </c>
      <c r="D85" s="805">
        <v>8</v>
      </c>
      <c r="E85" s="806"/>
      <c r="F85" s="802">
        <f t="shared" ref="F85:F86" si="7">D85*E85</f>
        <v>0</v>
      </c>
    </row>
    <row r="86" spans="1:6">
      <c r="A86" s="471" t="s">
        <v>1383</v>
      </c>
      <c r="B86" s="476" t="s">
        <v>944</v>
      </c>
      <c r="C86" s="471" t="s">
        <v>890</v>
      </c>
      <c r="D86" s="805">
        <v>2</v>
      </c>
      <c r="E86" s="806"/>
      <c r="F86" s="802">
        <f t="shared" si="7"/>
        <v>0</v>
      </c>
    </row>
    <row r="87" spans="1:6">
      <c r="A87" s="471"/>
      <c r="B87" s="476"/>
      <c r="C87" s="471"/>
      <c r="D87" s="805"/>
      <c r="E87" s="807"/>
      <c r="F87" s="810"/>
    </row>
    <row r="88" spans="1:6" ht="124">
      <c r="A88" s="471">
        <v>111.08</v>
      </c>
      <c r="B88" s="482" t="s">
        <v>945</v>
      </c>
      <c r="C88" s="471"/>
      <c r="D88" s="805"/>
      <c r="E88" s="807"/>
      <c r="F88" s="810"/>
    </row>
    <row r="89" spans="1:6" ht="31">
      <c r="A89" s="471" t="s">
        <v>66</v>
      </c>
      <c r="B89" s="482" t="s">
        <v>946</v>
      </c>
      <c r="C89" s="471" t="s">
        <v>890</v>
      </c>
      <c r="D89" s="805">
        <v>4</v>
      </c>
      <c r="E89" s="806"/>
      <c r="F89" s="802">
        <f t="shared" ref="F89" si="8">D89*E89</f>
        <v>0</v>
      </c>
    </row>
    <row r="90" spans="1:6">
      <c r="A90" s="471"/>
      <c r="B90" s="481"/>
      <c r="C90" s="471"/>
      <c r="D90" s="805"/>
      <c r="E90" s="807"/>
      <c r="F90" s="810"/>
    </row>
    <row r="91" spans="1:6" ht="155">
      <c r="A91" s="471">
        <v>111.09</v>
      </c>
      <c r="B91" s="483" t="s">
        <v>1241</v>
      </c>
      <c r="C91" s="471" t="s">
        <v>947</v>
      </c>
      <c r="D91" s="805">
        <v>120</v>
      </c>
      <c r="E91" s="806"/>
      <c r="F91" s="802">
        <f t="shared" ref="F91" si="9">D91*E91</f>
        <v>0</v>
      </c>
    </row>
    <row r="92" spans="1:6">
      <c r="A92" s="471"/>
      <c r="B92" s="483"/>
      <c r="C92" s="471"/>
      <c r="D92" s="805"/>
      <c r="E92" s="807"/>
      <c r="F92" s="810"/>
    </row>
    <row r="93" spans="1:6" ht="139.5">
      <c r="A93" s="484">
        <v>111.1</v>
      </c>
      <c r="B93" s="483" t="s">
        <v>1242</v>
      </c>
      <c r="C93" s="471" t="s">
        <v>890</v>
      </c>
      <c r="D93" s="805">
        <v>2</v>
      </c>
      <c r="E93" s="806"/>
      <c r="F93" s="802">
        <f t="shared" ref="F93" si="10">D93*E93</f>
        <v>0</v>
      </c>
    </row>
    <row r="94" spans="1:6">
      <c r="A94" s="471"/>
      <c r="B94" s="483"/>
      <c r="C94" s="471"/>
      <c r="D94" s="805"/>
      <c r="E94" s="807"/>
      <c r="F94" s="810"/>
    </row>
    <row r="95" spans="1:6" ht="139.5">
      <c r="A95" s="484">
        <v>111.11</v>
      </c>
      <c r="B95" s="483" t="s">
        <v>1243</v>
      </c>
      <c r="C95" s="471" t="s">
        <v>890</v>
      </c>
      <c r="D95" s="805">
        <v>4</v>
      </c>
      <c r="E95" s="806"/>
      <c r="F95" s="802">
        <f t="shared" ref="F95" si="11">D95*E95</f>
        <v>0</v>
      </c>
    </row>
    <row r="96" spans="1:6">
      <c r="A96" s="468"/>
      <c r="B96" s="485"/>
      <c r="C96" s="468"/>
      <c r="D96" s="811"/>
      <c r="E96" s="812"/>
      <c r="F96" s="811"/>
    </row>
    <row r="97" spans="1:6">
      <c r="A97" s="468">
        <v>112</v>
      </c>
      <c r="B97" s="486" t="s">
        <v>948</v>
      </c>
      <c r="C97" s="471"/>
      <c r="D97" s="805"/>
      <c r="E97" s="807"/>
      <c r="F97" s="805"/>
    </row>
    <row r="98" spans="1:6" ht="139.5">
      <c r="A98" s="471">
        <v>112.01</v>
      </c>
      <c r="B98" s="476" t="s">
        <v>1244</v>
      </c>
      <c r="C98" s="471"/>
      <c r="D98" s="805"/>
      <c r="E98" s="807"/>
      <c r="F98" s="805"/>
    </row>
    <row r="99" spans="1:6" ht="31">
      <c r="A99" s="471"/>
      <c r="B99" s="487" t="s">
        <v>1245</v>
      </c>
      <c r="C99" s="471"/>
      <c r="D99" s="805"/>
      <c r="E99" s="807"/>
      <c r="F99" s="805"/>
    </row>
    <row r="100" spans="1:6">
      <c r="A100" s="471" t="s">
        <v>66</v>
      </c>
      <c r="B100" s="488" t="s">
        <v>949</v>
      </c>
      <c r="C100" s="471" t="s">
        <v>936</v>
      </c>
      <c r="D100" s="805">
        <v>490</v>
      </c>
      <c r="E100" s="806"/>
      <c r="F100" s="802">
        <f t="shared" ref="F100:F107" si="12">D100*E100</f>
        <v>0</v>
      </c>
    </row>
    <row r="101" spans="1:6">
      <c r="A101" s="471" t="s">
        <v>1383</v>
      </c>
      <c r="B101" s="488" t="s">
        <v>950</v>
      </c>
      <c r="C101" s="471" t="s">
        <v>936</v>
      </c>
      <c r="D101" s="805">
        <v>70</v>
      </c>
      <c r="E101" s="806"/>
      <c r="F101" s="802">
        <f t="shared" si="12"/>
        <v>0</v>
      </c>
    </row>
    <row r="102" spans="1:6">
      <c r="A102" s="471" t="s">
        <v>1392</v>
      </c>
      <c r="B102" s="488" t="s">
        <v>951</v>
      </c>
      <c r="C102" s="471" t="s">
        <v>936</v>
      </c>
      <c r="D102" s="805">
        <v>65</v>
      </c>
      <c r="E102" s="806"/>
      <c r="F102" s="802">
        <f t="shared" si="12"/>
        <v>0</v>
      </c>
    </row>
    <row r="103" spans="1:6">
      <c r="A103" s="471" t="s">
        <v>1393</v>
      </c>
      <c r="B103" s="488" t="s">
        <v>952</v>
      </c>
      <c r="C103" s="471" t="s">
        <v>936</v>
      </c>
      <c r="D103" s="805">
        <v>125</v>
      </c>
      <c r="E103" s="806"/>
      <c r="F103" s="802">
        <f t="shared" si="12"/>
        <v>0</v>
      </c>
    </row>
    <row r="104" spans="1:6">
      <c r="A104" s="471" t="s">
        <v>1394</v>
      </c>
      <c r="B104" s="488" t="s">
        <v>953</v>
      </c>
      <c r="C104" s="471" t="s">
        <v>936</v>
      </c>
      <c r="D104" s="805">
        <v>80</v>
      </c>
      <c r="E104" s="806"/>
      <c r="F104" s="802">
        <f t="shared" si="12"/>
        <v>0</v>
      </c>
    </row>
    <row r="105" spans="1:6">
      <c r="A105" s="471" t="s">
        <v>1395</v>
      </c>
      <c r="B105" s="488" t="s">
        <v>954</v>
      </c>
      <c r="C105" s="471" t="s">
        <v>936</v>
      </c>
      <c r="D105" s="805">
        <v>65</v>
      </c>
      <c r="E105" s="806"/>
      <c r="F105" s="802">
        <f t="shared" si="12"/>
        <v>0</v>
      </c>
    </row>
    <row r="106" spans="1:6">
      <c r="A106" s="471" t="s">
        <v>1396</v>
      </c>
      <c r="B106" s="488" t="s">
        <v>955</v>
      </c>
      <c r="C106" s="471" t="s">
        <v>936</v>
      </c>
      <c r="D106" s="805">
        <v>15</v>
      </c>
      <c r="E106" s="806"/>
      <c r="F106" s="802">
        <f t="shared" si="12"/>
        <v>0</v>
      </c>
    </row>
    <row r="107" spans="1:6">
      <c r="A107" s="471" t="s">
        <v>1397</v>
      </c>
      <c r="B107" s="488" t="s">
        <v>956</v>
      </c>
      <c r="C107" s="471" t="s">
        <v>936</v>
      </c>
      <c r="D107" s="805">
        <v>70</v>
      </c>
      <c r="E107" s="806"/>
      <c r="F107" s="802">
        <f t="shared" si="12"/>
        <v>0</v>
      </c>
    </row>
    <row r="108" spans="1:6">
      <c r="A108" s="471"/>
      <c r="B108" s="488"/>
      <c r="C108" s="471"/>
      <c r="D108" s="805"/>
      <c r="E108" s="807"/>
      <c r="F108" s="805"/>
    </row>
    <row r="109" spans="1:6" ht="139.5">
      <c r="A109" s="471">
        <v>112.02</v>
      </c>
      <c r="B109" s="476" t="s">
        <v>1246</v>
      </c>
      <c r="C109" s="471"/>
      <c r="D109" s="805"/>
      <c r="E109" s="807"/>
      <c r="F109" s="805"/>
    </row>
    <row r="110" spans="1:6">
      <c r="A110" s="471" t="s">
        <v>66</v>
      </c>
      <c r="B110" s="476" t="s">
        <v>954</v>
      </c>
      <c r="C110" s="471" t="s">
        <v>936</v>
      </c>
      <c r="D110" s="805">
        <v>50</v>
      </c>
      <c r="E110" s="806"/>
      <c r="F110" s="802">
        <f t="shared" ref="F110:F112" si="13">D110*E110</f>
        <v>0</v>
      </c>
    </row>
    <row r="111" spans="1:6">
      <c r="A111" s="471" t="s">
        <v>1383</v>
      </c>
      <c r="B111" s="476" t="s">
        <v>884</v>
      </c>
      <c r="C111" s="471" t="s">
        <v>936</v>
      </c>
      <c r="D111" s="805">
        <v>45</v>
      </c>
      <c r="E111" s="806"/>
      <c r="F111" s="802">
        <f t="shared" si="13"/>
        <v>0</v>
      </c>
    </row>
    <row r="112" spans="1:6">
      <c r="A112" s="471" t="s">
        <v>1383</v>
      </c>
      <c r="B112" s="476" t="s">
        <v>885</v>
      </c>
      <c r="C112" s="471" t="s">
        <v>936</v>
      </c>
      <c r="D112" s="805">
        <v>135</v>
      </c>
      <c r="E112" s="806"/>
      <c r="F112" s="802">
        <f t="shared" si="13"/>
        <v>0</v>
      </c>
    </row>
    <row r="113" spans="1:6">
      <c r="A113" s="471" t="s">
        <v>1393</v>
      </c>
      <c r="B113" s="476"/>
      <c r="C113" s="471"/>
      <c r="D113" s="805"/>
      <c r="E113" s="807"/>
      <c r="F113" s="805"/>
    </row>
    <row r="114" spans="1:6" ht="77.5">
      <c r="A114" s="471">
        <v>112.03</v>
      </c>
      <c r="B114" s="476" t="s">
        <v>1247</v>
      </c>
      <c r="C114" s="471"/>
      <c r="D114" s="805"/>
      <c r="E114" s="807"/>
      <c r="F114" s="805"/>
    </row>
    <row r="115" spans="1:6">
      <c r="A115" s="471" t="s">
        <v>66</v>
      </c>
      <c r="B115" s="488" t="s">
        <v>949</v>
      </c>
      <c r="C115" s="471" t="s">
        <v>890</v>
      </c>
      <c r="D115" s="813">
        <v>2</v>
      </c>
      <c r="E115" s="806"/>
      <c r="F115" s="802">
        <f t="shared" ref="F115:F120" si="14">D115*E115</f>
        <v>0</v>
      </c>
    </row>
    <row r="116" spans="1:6">
      <c r="A116" s="471" t="s">
        <v>1383</v>
      </c>
      <c r="B116" s="488" t="s">
        <v>950</v>
      </c>
      <c r="C116" s="471" t="s">
        <v>890</v>
      </c>
      <c r="D116" s="813">
        <v>2</v>
      </c>
      <c r="E116" s="806"/>
      <c r="F116" s="802">
        <f t="shared" si="14"/>
        <v>0</v>
      </c>
    </row>
    <row r="117" spans="1:6">
      <c r="A117" s="471" t="s">
        <v>1392</v>
      </c>
      <c r="B117" s="488" t="s">
        <v>879</v>
      </c>
      <c r="C117" s="471" t="s">
        <v>890</v>
      </c>
      <c r="D117" s="813">
        <v>6</v>
      </c>
      <c r="E117" s="806"/>
      <c r="F117" s="802">
        <f t="shared" si="14"/>
        <v>0</v>
      </c>
    </row>
    <row r="118" spans="1:6">
      <c r="A118" s="471" t="s">
        <v>1393</v>
      </c>
      <c r="B118" s="488" t="s">
        <v>952</v>
      </c>
      <c r="C118" s="471" t="s">
        <v>890</v>
      </c>
      <c r="D118" s="813">
        <v>4</v>
      </c>
      <c r="E118" s="806"/>
      <c r="F118" s="802">
        <f t="shared" si="14"/>
        <v>0</v>
      </c>
    </row>
    <row r="119" spans="1:6">
      <c r="A119" s="471" t="s">
        <v>1394</v>
      </c>
      <c r="B119" s="488" t="s">
        <v>953</v>
      </c>
      <c r="C119" s="471" t="s">
        <v>890</v>
      </c>
      <c r="D119" s="813">
        <v>6</v>
      </c>
      <c r="E119" s="806"/>
      <c r="F119" s="802">
        <f t="shared" si="14"/>
        <v>0</v>
      </c>
    </row>
    <row r="120" spans="1:6">
      <c r="A120" s="471" t="s">
        <v>1395</v>
      </c>
      <c r="B120" s="488" t="s">
        <v>954</v>
      </c>
      <c r="C120" s="471" t="s">
        <v>890</v>
      </c>
      <c r="D120" s="813">
        <v>2</v>
      </c>
      <c r="E120" s="806"/>
      <c r="F120" s="802">
        <f t="shared" si="14"/>
        <v>0</v>
      </c>
    </row>
    <row r="121" spans="1:6">
      <c r="A121" s="471"/>
      <c r="B121" s="488"/>
      <c r="C121" s="471"/>
      <c r="D121" s="813"/>
      <c r="E121" s="807"/>
      <c r="F121" s="805"/>
    </row>
    <row r="122" spans="1:6" ht="77.5">
      <c r="A122" s="471">
        <v>112.04</v>
      </c>
      <c r="B122" s="476" t="s">
        <v>1248</v>
      </c>
      <c r="C122" s="471"/>
      <c r="D122" s="805"/>
      <c r="E122" s="807"/>
      <c r="F122" s="805"/>
    </row>
    <row r="123" spans="1:6">
      <c r="A123" s="471" t="s">
        <v>66</v>
      </c>
      <c r="B123" s="488" t="s">
        <v>955</v>
      </c>
      <c r="C123" s="471" t="s">
        <v>890</v>
      </c>
      <c r="D123" s="813">
        <v>2</v>
      </c>
      <c r="E123" s="806"/>
      <c r="F123" s="802">
        <f t="shared" ref="F123:F124" si="15">D123*E123</f>
        <v>0</v>
      </c>
    </row>
    <row r="124" spans="1:6">
      <c r="A124" s="471" t="s">
        <v>1383</v>
      </c>
      <c r="B124" s="488" t="s">
        <v>885</v>
      </c>
      <c r="C124" s="471" t="s">
        <v>890</v>
      </c>
      <c r="D124" s="813">
        <v>2</v>
      </c>
      <c r="E124" s="806"/>
      <c r="F124" s="802">
        <f t="shared" si="15"/>
        <v>0</v>
      </c>
    </row>
    <row r="125" spans="1:6">
      <c r="A125" s="471" t="s">
        <v>1392</v>
      </c>
      <c r="B125" s="488" t="s">
        <v>886</v>
      </c>
      <c r="C125" s="471" t="s">
        <v>890</v>
      </c>
      <c r="D125" s="813" t="s">
        <v>533</v>
      </c>
      <c r="E125" s="806"/>
      <c r="F125" s="805"/>
    </row>
    <row r="126" spans="1:6">
      <c r="A126" s="471"/>
      <c r="B126" s="488"/>
      <c r="C126" s="471"/>
      <c r="D126" s="813"/>
      <c r="E126" s="807"/>
      <c r="F126" s="805"/>
    </row>
    <row r="127" spans="1:6">
      <c r="A127" s="471"/>
      <c r="B127" s="488"/>
      <c r="C127" s="471"/>
      <c r="D127" s="813"/>
      <c r="E127" s="807"/>
      <c r="F127" s="805"/>
    </row>
    <row r="128" spans="1:6">
      <c r="A128" s="468"/>
      <c r="B128" s="489" t="s">
        <v>957</v>
      </c>
      <c r="C128" s="468"/>
      <c r="D128" s="811"/>
      <c r="E128" s="812"/>
      <c r="F128" s="811">
        <f>SUM(F5:F125)</f>
        <v>0</v>
      </c>
    </row>
  </sheetData>
  <sheetProtection algorithmName="SHA-512" hashValue="ztjIH/cmxqLa/OA9UlXezHE52pdq7kCj+P3w3YPKQ3dmzuROInmtp/RjaQs1hG9FI7WoPNmdeJqa9aKpTbVoOA==" saltValue="ocahdHnIR3A1zl/u0O92xA==" spinCount="100000" sheet="1" objects="1" scenarios="1"/>
  <mergeCells count="1">
    <mergeCell ref="A1:F1"/>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69"/>
  <sheetViews>
    <sheetView topLeftCell="A67" workbookViewId="0">
      <selection activeCell="E67" sqref="E67"/>
    </sheetView>
  </sheetViews>
  <sheetFormatPr defaultColWidth="8.7265625" defaultRowHeight="15.5"/>
  <cols>
    <col min="1" max="1" width="10.81640625" style="27" bestFit="1" customWidth="1"/>
    <col min="2" max="2" width="72.1796875" style="16" customWidth="1"/>
    <col min="3" max="4" width="8.7265625" style="12"/>
    <col min="5" max="5" width="16.1796875" style="12" bestFit="1" customWidth="1"/>
    <col min="6" max="6" width="17.54296875" style="12" bestFit="1" customWidth="1"/>
    <col min="7" max="7" width="12.1796875" style="16" customWidth="1"/>
    <col min="8" max="16384" width="8.7265625" style="16"/>
  </cols>
  <sheetData>
    <row r="1" spans="1:6">
      <c r="A1" s="950" t="s">
        <v>1398</v>
      </c>
      <c r="B1" s="950"/>
      <c r="C1" s="950"/>
      <c r="D1" s="950"/>
      <c r="E1" s="950"/>
      <c r="F1" s="950"/>
    </row>
    <row r="2" spans="1:6" ht="31">
      <c r="A2" s="31" t="s">
        <v>958</v>
      </c>
      <c r="B2" s="22" t="s">
        <v>959</v>
      </c>
      <c r="C2" s="34" t="s">
        <v>476</v>
      </c>
      <c r="D2" s="34" t="s">
        <v>960</v>
      </c>
      <c r="E2" s="35" t="s">
        <v>961</v>
      </c>
      <c r="F2" s="35" t="s">
        <v>962</v>
      </c>
    </row>
    <row r="3" spans="1:6">
      <c r="A3" s="32">
        <v>113</v>
      </c>
      <c r="B3" s="23" t="s">
        <v>963</v>
      </c>
      <c r="C3" s="36"/>
      <c r="D3" s="37"/>
      <c r="E3" s="629"/>
      <c r="F3" s="35"/>
    </row>
    <row r="4" spans="1:6" ht="232.5">
      <c r="A4" s="30">
        <v>113.01</v>
      </c>
      <c r="B4" s="24" t="s">
        <v>1407</v>
      </c>
      <c r="C4" s="30" t="s">
        <v>890</v>
      </c>
      <c r="D4" s="33">
        <v>2</v>
      </c>
      <c r="E4" s="630"/>
      <c r="F4" s="38"/>
    </row>
    <row r="5" spans="1:6" ht="217">
      <c r="A5" s="30">
        <v>113.02</v>
      </c>
      <c r="B5" s="24" t="s">
        <v>964</v>
      </c>
      <c r="C5" s="30" t="s">
        <v>890</v>
      </c>
      <c r="D5" s="33">
        <v>1</v>
      </c>
      <c r="E5" s="630"/>
      <c r="F5" s="38">
        <f t="shared" ref="F5:F68" si="0">D5*E5</f>
        <v>0</v>
      </c>
    </row>
    <row r="6" spans="1:6" ht="217">
      <c r="A6" s="30">
        <v>113.03</v>
      </c>
      <c r="B6" s="24" t="s">
        <v>1408</v>
      </c>
      <c r="C6" s="30" t="s">
        <v>890</v>
      </c>
      <c r="D6" s="33">
        <v>0</v>
      </c>
      <c r="E6" s="630"/>
      <c r="F6" s="38">
        <f t="shared" si="0"/>
        <v>0</v>
      </c>
    </row>
    <row r="7" spans="1:6" ht="217">
      <c r="A7" s="30">
        <v>113.04</v>
      </c>
      <c r="B7" s="24" t="s">
        <v>1409</v>
      </c>
      <c r="C7" s="30" t="s">
        <v>890</v>
      </c>
      <c r="D7" s="33">
        <v>4</v>
      </c>
      <c r="E7" s="630"/>
      <c r="F7" s="38">
        <f t="shared" si="0"/>
        <v>0</v>
      </c>
    </row>
    <row r="8" spans="1:6" ht="217">
      <c r="A8" s="30">
        <v>113.05</v>
      </c>
      <c r="B8" s="24" t="s">
        <v>1410</v>
      </c>
      <c r="C8" s="30" t="s">
        <v>890</v>
      </c>
      <c r="D8" s="33">
        <v>14</v>
      </c>
      <c r="E8" s="630"/>
      <c r="F8" s="38">
        <f t="shared" si="0"/>
        <v>0</v>
      </c>
    </row>
    <row r="9" spans="1:6" ht="217">
      <c r="A9" s="30">
        <v>113.06</v>
      </c>
      <c r="B9" s="24" t="s">
        <v>1411</v>
      </c>
      <c r="C9" s="30" t="s">
        <v>890</v>
      </c>
      <c r="D9" s="33">
        <v>10</v>
      </c>
      <c r="E9" s="630"/>
      <c r="F9" s="38">
        <f t="shared" si="0"/>
        <v>0</v>
      </c>
    </row>
    <row r="10" spans="1:6" ht="155">
      <c r="A10" s="30">
        <v>113.07</v>
      </c>
      <c r="B10" s="24" t="s">
        <v>965</v>
      </c>
      <c r="C10" s="30" t="s">
        <v>890</v>
      </c>
      <c r="D10" s="33">
        <v>1</v>
      </c>
      <c r="E10" s="630"/>
      <c r="F10" s="38">
        <f t="shared" si="0"/>
        <v>0</v>
      </c>
    </row>
    <row r="11" spans="1:6" ht="62">
      <c r="A11" s="33">
        <v>113.08</v>
      </c>
      <c r="B11" s="24" t="s">
        <v>1412</v>
      </c>
      <c r="C11" s="30" t="s">
        <v>890</v>
      </c>
      <c r="D11" s="33">
        <v>28</v>
      </c>
      <c r="E11" s="630"/>
      <c r="F11" s="38">
        <f t="shared" si="0"/>
        <v>0</v>
      </c>
    </row>
    <row r="12" spans="1:6" ht="62">
      <c r="A12" s="33">
        <v>113.09</v>
      </c>
      <c r="B12" s="24" t="s">
        <v>1413</v>
      </c>
      <c r="C12" s="30" t="s">
        <v>890</v>
      </c>
      <c r="D12" s="33">
        <v>1</v>
      </c>
      <c r="E12" s="630"/>
      <c r="F12" s="38">
        <f t="shared" si="0"/>
        <v>0</v>
      </c>
    </row>
    <row r="13" spans="1:6" ht="108.5">
      <c r="A13" s="33">
        <v>113.1</v>
      </c>
      <c r="B13" s="24" t="s">
        <v>966</v>
      </c>
      <c r="C13" s="30" t="s">
        <v>890</v>
      </c>
      <c r="D13" s="33">
        <v>7</v>
      </c>
      <c r="E13" s="630"/>
      <c r="F13" s="38">
        <f t="shared" si="0"/>
        <v>0</v>
      </c>
    </row>
    <row r="14" spans="1:6" ht="77.5">
      <c r="A14" s="33">
        <v>113.11</v>
      </c>
      <c r="B14" s="24" t="s">
        <v>1414</v>
      </c>
      <c r="C14" s="30" t="s">
        <v>890</v>
      </c>
      <c r="D14" s="33">
        <v>25</v>
      </c>
      <c r="E14" s="630"/>
      <c r="F14" s="38">
        <f t="shared" si="0"/>
        <v>0</v>
      </c>
    </row>
    <row r="15" spans="1:6" ht="77.5">
      <c r="A15" s="33">
        <v>113.12</v>
      </c>
      <c r="B15" s="24" t="s">
        <v>1415</v>
      </c>
      <c r="C15" s="30" t="s">
        <v>890</v>
      </c>
      <c r="D15" s="33">
        <v>1</v>
      </c>
      <c r="E15" s="630"/>
      <c r="F15" s="38">
        <f t="shared" si="0"/>
        <v>0</v>
      </c>
    </row>
    <row r="16" spans="1:6" ht="124">
      <c r="A16" s="33">
        <v>113.13</v>
      </c>
      <c r="B16" s="24" t="s">
        <v>1416</v>
      </c>
      <c r="C16" s="30" t="s">
        <v>890</v>
      </c>
      <c r="D16" s="33">
        <v>4</v>
      </c>
      <c r="E16" s="630"/>
      <c r="F16" s="38">
        <f t="shared" si="0"/>
        <v>0</v>
      </c>
    </row>
    <row r="17" spans="1:6" ht="31">
      <c r="A17" s="33">
        <v>113.14</v>
      </c>
      <c r="B17" s="24" t="s">
        <v>967</v>
      </c>
      <c r="C17" s="30" t="s">
        <v>890</v>
      </c>
      <c r="D17" s="33">
        <v>4</v>
      </c>
      <c r="E17" s="630"/>
      <c r="F17" s="38">
        <f t="shared" si="0"/>
        <v>0</v>
      </c>
    </row>
    <row r="18" spans="1:6" ht="31">
      <c r="A18" s="33">
        <v>113.15</v>
      </c>
      <c r="B18" s="24" t="s">
        <v>968</v>
      </c>
      <c r="C18" s="30" t="s">
        <v>890</v>
      </c>
      <c r="D18" s="33">
        <v>4</v>
      </c>
      <c r="E18" s="630"/>
      <c r="F18" s="38">
        <f t="shared" si="0"/>
        <v>0</v>
      </c>
    </row>
    <row r="19" spans="1:6" ht="248">
      <c r="A19" s="33">
        <v>113.16</v>
      </c>
      <c r="B19" s="24" t="s">
        <v>1417</v>
      </c>
      <c r="C19" s="30" t="s">
        <v>890</v>
      </c>
      <c r="D19" s="33">
        <v>3</v>
      </c>
      <c r="E19" s="630"/>
      <c r="F19" s="38">
        <f t="shared" si="0"/>
        <v>0</v>
      </c>
    </row>
    <row r="20" spans="1:6" ht="248">
      <c r="A20" s="33">
        <v>113.17</v>
      </c>
      <c r="B20" s="24" t="s">
        <v>1418</v>
      </c>
      <c r="C20" s="30" t="s">
        <v>890</v>
      </c>
      <c r="D20" s="33">
        <v>0</v>
      </c>
      <c r="E20" s="630"/>
      <c r="F20" s="38">
        <f t="shared" si="0"/>
        <v>0</v>
      </c>
    </row>
    <row r="21" spans="1:6" ht="263.5">
      <c r="A21" s="33">
        <v>113.18</v>
      </c>
      <c r="B21" s="24" t="s">
        <v>1419</v>
      </c>
      <c r="C21" s="30" t="s">
        <v>890</v>
      </c>
      <c r="D21" s="33">
        <v>8</v>
      </c>
      <c r="E21" s="630"/>
      <c r="F21" s="38">
        <f t="shared" si="0"/>
        <v>0</v>
      </c>
    </row>
    <row r="22" spans="1:6" ht="186">
      <c r="A22" s="33">
        <v>113.19</v>
      </c>
      <c r="B22" s="24" t="s">
        <v>1420</v>
      </c>
      <c r="C22" s="30" t="s">
        <v>890</v>
      </c>
      <c r="D22" s="33">
        <v>1</v>
      </c>
      <c r="E22" s="630"/>
      <c r="F22" s="38">
        <f t="shared" si="0"/>
        <v>0</v>
      </c>
    </row>
    <row r="23" spans="1:6" ht="279">
      <c r="A23" s="33">
        <v>113.2</v>
      </c>
      <c r="B23" s="24" t="s">
        <v>1421</v>
      </c>
      <c r="C23" s="30" t="s">
        <v>890</v>
      </c>
      <c r="D23" s="33">
        <v>3</v>
      </c>
      <c r="E23" s="630"/>
      <c r="F23" s="38">
        <f t="shared" si="0"/>
        <v>0</v>
      </c>
    </row>
    <row r="24" spans="1:6" ht="139.5">
      <c r="A24" s="33">
        <v>113.21</v>
      </c>
      <c r="B24" s="24" t="s">
        <v>969</v>
      </c>
      <c r="C24" s="30" t="s">
        <v>890</v>
      </c>
      <c r="D24" s="33">
        <v>1</v>
      </c>
      <c r="E24" s="630"/>
      <c r="F24" s="38">
        <f t="shared" si="0"/>
        <v>0</v>
      </c>
    </row>
    <row r="25" spans="1:6" ht="108.5">
      <c r="A25" s="33">
        <v>113.22</v>
      </c>
      <c r="B25" s="24" t="s">
        <v>1422</v>
      </c>
      <c r="C25" s="30" t="s">
        <v>890</v>
      </c>
      <c r="D25" s="33">
        <v>0</v>
      </c>
      <c r="E25" s="630"/>
      <c r="F25" s="38">
        <f t="shared" si="0"/>
        <v>0</v>
      </c>
    </row>
    <row r="26" spans="1:6" ht="170.5">
      <c r="A26" s="33">
        <v>113.23</v>
      </c>
      <c r="B26" s="24" t="s">
        <v>1423</v>
      </c>
      <c r="C26" s="30" t="s">
        <v>890</v>
      </c>
      <c r="D26" s="33">
        <v>8</v>
      </c>
      <c r="E26" s="630"/>
      <c r="F26" s="38">
        <f t="shared" si="0"/>
        <v>0</v>
      </c>
    </row>
    <row r="27" spans="1:6" ht="170.5">
      <c r="A27" s="33">
        <v>113.24</v>
      </c>
      <c r="B27" s="24" t="s">
        <v>1424</v>
      </c>
      <c r="C27" s="30" t="s">
        <v>890</v>
      </c>
      <c r="D27" s="33">
        <v>11</v>
      </c>
      <c r="E27" s="630"/>
      <c r="F27" s="38">
        <f t="shared" si="0"/>
        <v>0</v>
      </c>
    </row>
    <row r="28" spans="1:6" ht="139.5">
      <c r="A28" s="33">
        <v>113.25</v>
      </c>
      <c r="B28" s="24" t="s">
        <v>1425</v>
      </c>
      <c r="C28" s="30" t="s">
        <v>890</v>
      </c>
      <c r="D28" s="33">
        <v>1</v>
      </c>
      <c r="E28" s="630"/>
      <c r="F28" s="38">
        <f t="shared" si="0"/>
        <v>0</v>
      </c>
    </row>
    <row r="29" spans="1:6" ht="139.5">
      <c r="A29" s="33">
        <v>113.26</v>
      </c>
      <c r="B29" s="24" t="s">
        <v>1426</v>
      </c>
      <c r="C29" s="30" t="s">
        <v>890</v>
      </c>
      <c r="D29" s="33">
        <v>0</v>
      </c>
      <c r="E29" s="630"/>
      <c r="F29" s="38">
        <f t="shared" si="0"/>
        <v>0</v>
      </c>
    </row>
    <row r="30" spans="1:6" ht="139.5">
      <c r="A30" s="33">
        <v>113.27</v>
      </c>
      <c r="B30" s="24" t="s">
        <v>1427</v>
      </c>
      <c r="C30" s="30" t="s">
        <v>890</v>
      </c>
      <c r="D30" s="33">
        <v>0</v>
      </c>
      <c r="E30" s="630"/>
      <c r="F30" s="38">
        <f t="shared" si="0"/>
        <v>0</v>
      </c>
    </row>
    <row r="31" spans="1:6" ht="248">
      <c r="A31" s="33">
        <v>113.28</v>
      </c>
      <c r="B31" s="24" t="s">
        <v>1428</v>
      </c>
      <c r="C31" s="30" t="s">
        <v>890</v>
      </c>
      <c r="D31" s="33">
        <v>1</v>
      </c>
      <c r="E31" s="630"/>
      <c r="F31" s="38">
        <f t="shared" si="0"/>
        <v>0</v>
      </c>
    </row>
    <row r="32" spans="1:6" ht="294.5">
      <c r="A32" s="33">
        <v>113.29</v>
      </c>
      <c r="B32" s="24" t="s">
        <v>1429</v>
      </c>
      <c r="C32" s="30" t="s">
        <v>890</v>
      </c>
      <c r="D32" s="33">
        <v>3</v>
      </c>
      <c r="E32" s="630"/>
      <c r="F32" s="38">
        <f t="shared" si="0"/>
        <v>0</v>
      </c>
    </row>
    <row r="33" spans="1:6" ht="31">
      <c r="A33" s="33">
        <v>113.3</v>
      </c>
      <c r="B33" s="24" t="s">
        <v>970</v>
      </c>
      <c r="C33" s="30" t="s">
        <v>890</v>
      </c>
      <c r="D33" s="33">
        <v>1</v>
      </c>
      <c r="E33" s="630"/>
      <c r="F33" s="38">
        <f t="shared" si="0"/>
        <v>0</v>
      </c>
    </row>
    <row r="34" spans="1:6" ht="31">
      <c r="A34" s="33">
        <v>113.31</v>
      </c>
      <c r="B34" s="24" t="s">
        <v>971</v>
      </c>
      <c r="C34" s="30" t="s">
        <v>890</v>
      </c>
      <c r="D34" s="33">
        <v>1</v>
      </c>
      <c r="E34" s="630"/>
      <c r="F34" s="38">
        <f t="shared" si="0"/>
        <v>0</v>
      </c>
    </row>
    <row r="35" spans="1:6" ht="201.5">
      <c r="A35" s="33">
        <v>113.32</v>
      </c>
      <c r="B35" s="24" t="s">
        <v>1430</v>
      </c>
      <c r="C35" s="30" t="s">
        <v>890</v>
      </c>
      <c r="D35" s="33">
        <v>2</v>
      </c>
      <c r="E35" s="630"/>
      <c r="F35" s="38">
        <f t="shared" si="0"/>
        <v>0</v>
      </c>
    </row>
    <row r="36" spans="1:6" ht="201.5">
      <c r="A36" s="33">
        <v>113.33</v>
      </c>
      <c r="B36" s="24" t="s">
        <v>1431</v>
      </c>
      <c r="C36" s="30" t="s">
        <v>890</v>
      </c>
      <c r="D36" s="33">
        <v>1</v>
      </c>
      <c r="E36" s="630"/>
      <c r="F36" s="38">
        <f t="shared" si="0"/>
        <v>0</v>
      </c>
    </row>
    <row r="37" spans="1:6" ht="124">
      <c r="A37" s="33">
        <v>113.34</v>
      </c>
      <c r="B37" s="24" t="s">
        <v>1432</v>
      </c>
      <c r="C37" s="30" t="s">
        <v>890</v>
      </c>
      <c r="D37" s="33">
        <v>1</v>
      </c>
      <c r="E37" s="630"/>
      <c r="F37" s="38">
        <f t="shared" si="0"/>
        <v>0</v>
      </c>
    </row>
    <row r="38" spans="1:6" ht="108.5">
      <c r="A38" s="33">
        <v>113.35</v>
      </c>
      <c r="B38" s="24" t="s">
        <v>1433</v>
      </c>
      <c r="C38" s="30" t="s">
        <v>890</v>
      </c>
      <c r="D38" s="33">
        <v>1</v>
      </c>
      <c r="E38" s="630"/>
      <c r="F38" s="38">
        <f t="shared" si="0"/>
        <v>0</v>
      </c>
    </row>
    <row r="39" spans="1:6" ht="93">
      <c r="A39" s="33">
        <v>113.36</v>
      </c>
      <c r="B39" s="24" t="s">
        <v>1434</v>
      </c>
      <c r="C39" s="30" t="s">
        <v>890</v>
      </c>
      <c r="D39" s="33">
        <v>1</v>
      </c>
      <c r="E39" s="630"/>
      <c r="F39" s="38">
        <f t="shared" si="0"/>
        <v>0</v>
      </c>
    </row>
    <row r="40" spans="1:6" ht="108.5">
      <c r="A40" s="33">
        <v>113.37</v>
      </c>
      <c r="B40" s="24" t="s">
        <v>1435</v>
      </c>
      <c r="C40" s="30" t="s">
        <v>890</v>
      </c>
      <c r="D40" s="33">
        <v>1</v>
      </c>
      <c r="E40" s="630"/>
      <c r="F40" s="38">
        <f t="shared" si="0"/>
        <v>0</v>
      </c>
    </row>
    <row r="41" spans="1:6" ht="124">
      <c r="A41" s="33">
        <v>113.38</v>
      </c>
      <c r="B41" s="24" t="s">
        <v>1436</v>
      </c>
      <c r="C41" s="30" t="s">
        <v>890</v>
      </c>
      <c r="D41" s="33">
        <v>1</v>
      </c>
      <c r="E41" s="630"/>
      <c r="F41" s="38">
        <f t="shared" si="0"/>
        <v>0</v>
      </c>
    </row>
    <row r="42" spans="1:6" ht="201.5">
      <c r="A42" s="33">
        <v>113.39</v>
      </c>
      <c r="B42" s="24" t="s">
        <v>1437</v>
      </c>
      <c r="C42" s="30" t="s">
        <v>890</v>
      </c>
      <c r="D42" s="33">
        <v>2</v>
      </c>
      <c r="E42" s="630"/>
      <c r="F42" s="38">
        <f t="shared" si="0"/>
        <v>0</v>
      </c>
    </row>
    <row r="43" spans="1:6" ht="201.5">
      <c r="A43" s="33">
        <v>113.4</v>
      </c>
      <c r="B43" s="24" t="s">
        <v>1438</v>
      </c>
      <c r="C43" s="30" t="s">
        <v>890</v>
      </c>
      <c r="D43" s="33">
        <v>2</v>
      </c>
      <c r="E43" s="630"/>
      <c r="F43" s="38">
        <f t="shared" si="0"/>
        <v>0</v>
      </c>
    </row>
    <row r="44" spans="1:6" ht="93">
      <c r="A44" s="33">
        <v>113.41</v>
      </c>
      <c r="B44" s="24" t="s">
        <v>1439</v>
      </c>
      <c r="C44" s="30" t="s">
        <v>890</v>
      </c>
      <c r="D44" s="33">
        <v>3</v>
      </c>
      <c r="E44" s="630"/>
      <c r="F44" s="38">
        <f t="shared" si="0"/>
        <v>0</v>
      </c>
    </row>
    <row r="45" spans="1:6" ht="93">
      <c r="A45" s="33">
        <v>113.42</v>
      </c>
      <c r="B45" s="24" t="s">
        <v>972</v>
      </c>
      <c r="C45" s="30" t="s">
        <v>890</v>
      </c>
      <c r="D45" s="33">
        <v>2</v>
      </c>
      <c r="E45" s="630"/>
      <c r="F45" s="38">
        <f t="shared" si="0"/>
        <v>0</v>
      </c>
    </row>
    <row r="46" spans="1:6" ht="108.5">
      <c r="A46" s="33">
        <v>113.43</v>
      </c>
      <c r="B46" s="24" t="s">
        <v>1440</v>
      </c>
      <c r="C46" s="30" t="s">
        <v>890</v>
      </c>
      <c r="D46" s="33">
        <v>1</v>
      </c>
      <c r="E46" s="630"/>
      <c r="F46" s="38">
        <f t="shared" si="0"/>
        <v>0</v>
      </c>
    </row>
    <row r="47" spans="1:6" ht="124">
      <c r="A47" s="33">
        <v>113.44</v>
      </c>
      <c r="B47" s="24" t="s">
        <v>1441</v>
      </c>
      <c r="C47" s="30" t="s">
        <v>890</v>
      </c>
      <c r="D47" s="33">
        <v>2</v>
      </c>
      <c r="E47" s="630"/>
      <c r="F47" s="38">
        <f t="shared" si="0"/>
        <v>0</v>
      </c>
    </row>
    <row r="48" spans="1:6" ht="31">
      <c r="A48" s="33">
        <v>113.45</v>
      </c>
      <c r="B48" s="24" t="s">
        <v>973</v>
      </c>
      <c r="C48" s="30" t="s">
        <v>890</v>
      </c>
      <c r="D48" s="33">
        <v>4</v>
      </c>
      <c r="E48" s="630"/>
      <c r="F48" s="38">
        <f t="shared" si="0"/>
        <v>0</v>
      </c>
    </row>
    <row r="49" spans="1:6" ht="31">
      <c r="A49" s="33">
        <v>113.46</v>
      </c>
      <c r="B49" s="24" t="s">
        <v>974</v>
      </c>
      <c r="C49" s="30" t="s">
        <v>890</v>
      </c>
      <c r="D49" s="33">
        <v>1</v>
      </c>
      <c r="E49" s="630"/>
      <c r="F49" s="38">
        <f t="shared" si="0"/>
        <v>0</v>
      </c>
    </row>
    <row r="50" spans="1:6" ht="155">
      <c r="A50" s="33">
        <v>113.47</v>
      </c>
      <c r="B50" s="24" t="s">
        <v>1442</v>
      </c>
      <c r="C50" s="30" t="s">
        <v>890</v>
      </c>
      <c r="D50" s="33">
        <v>2</v>
      </c>
      <c r="E50" s="630"/>
      <c r="F50" s="38">
        <f t="shared" si="0"/>
        <v>0</v>
      </c>
    </row>
    <row r="51" spans="1:6" ht="124">
      <c r="A51" s="33">
        <v>113.48</v>
      </c>
      <c r="B51" s="24" t="s">
        <v>1443</v>
      </c>
      <c r="C51" s="30" t="s">
        <v>890</v>
      </c>
      <c r="D51" s="33">
        <v>6</v>
      </c>
      <c r="E51" s="630"/>
      <c r="F51" s="38">
        <f t="shared" si="0"/>
        <v>0</v>
      </c>
    </row>
    <row r="52" spans="1:6" ht="139.5">
      <c r="A52" s="33">
        <v>113.49</v>
      </c>
      <c r="B52" s="24" t="s">
        <v>1444</v>
      </c>
      <c r="C52" s="30" t="s">
        <v>890</v>
      </c>
      <c r="D52" s="33">
        <v>8</v>
      </c>
      <c r="E52" s="630"/>
      <c r="F52" s="38">
        <f t="shared" si="0"/>
        <v>0</v>
      </c>
    </row>
    <row r="53" spans="1:6" ht="124">
      <c r="A53" s="33">
        <v>113.5</v>
      </c>
      <c r="B53" s="24" t="s">
        <v>1445</v>
      </c>
      <c r="C53" s="30" t="s">
        <v>890</v>
      </c>
      <c r="D53" s="33">
        <v>1</v>
      </c>
      <c r="E53" s="630"/>
      <c r="F53" s="38">
        <f t="shared" si="0"/>
        <v>0</v>
      </c>
    </row>
    <row r="54" spans="1:6" ht="155">
      <c r="A54" s="33">
        <v>113.51</v>
      </c>
      <c r="B54" s="24" t="s">
        <v>1446</v>
      </c>
      <c r="C54" s="30" t="s">
        <v>890</v>
      </c>
      <c r="D54" s="33">
        <v>2</v>
      </c>
      <c r="E54" s="630"/>
      <c r="F54" s="38">
        <f t="shared" si="0"/>
        <v>0</v>
      </c>
    </row>
    <row r="55" spans="1:6" ht="62">
      <c r="A55" s="33">
        <v>113.52</v>
      </c>
      <c r="B55" s="24" t="s">
        <v>1447</v>
      </c>
      <c r="C55" s="30" t="s">
        <v>890</v>
      </c>
      <c r="D55" s="33">
        <v>1</v>
      </c>
      <c r="E55" s="630"/>
      <c r="F55" s="38">
        <f t="shared" si="0"/>
        <v>0</v>
      </c>
    </row>
    <row r="56" spans="1:6" ht="62">
      <c r="A56" s="33">
        <v>113.53</v>
      </c>
      <c r="B56" s="24" t="s">
        <v>1448</v>
      </c>
      <c r="C56" s="30" t="s">
        <v>890</v>
      </c>
      <c r="D56" s="33">
        <v>2</v>
      </c>
      <c r="E56" s="630"/>
      <c r="F56" s="38">
        <f t="shared" si="0"/>
        <v>0</v>
      </c>
    </row>
    <row r="57" spans="1:6" ht="108.5">
      <c r="A57" s="33">
        <v>113.54</v>
      </c>
      <c r="B57" s="24" t="s">
        <v>1449</v>
      </c>
      <c r="C57" s="30" t="s">
        <v>890</v>
      </c>
      <c r="D57" s="33">
        <v>30</v>
      </c>
      <c r="E57" s="630"/>
      <c r="F57" s="38">
        <f t="shared" si="0"/>
        <v>0</v>
      </c>
    </row>
    <row r="58" spans="1:6" ht="108.5">
      <c r="A58" s="33">
        <v>113.55</v>
      </c>
      <c r="B58" s="24" t="s">
        <v>1450</v>
      </c>
      <c r="C58" s="30" t="s">
        <v>890</v>
      </c>
      <c r="D58" s="33">
        <v>14</v>
      </c>
      <c r="E58" s="630"/>
      <c r="F58" s="38">
        <f t="shared" si="0"/>
        <v>0</v>
      </c>
    </row>
    <row r="59" spans="1:6" ht="93">
      <c r="A59" s="33">
        <v>113.56</v>
      </c>
      <c r="B59" s="24" t="s">
        <v>1451</v>
      </c>
      <c r="C59" s="30" t="s">
        <v>890</v>
      </c>
      <c r="D59" s="33">
        <v>13</v>
      </c>
      <c r="E59" s="630"/>
      <c r="F59" s="38">
        <f t="shared" si="0"/>
        <v>0</v>
      </c>
    </row>
    <row r="60" spans="1:6" ht="93">
      <c r="A60" s="33">
        <v>113.57</v>
      </c>
      <c r="B60" s="24" t="s">
        <v>1452</v>
      </c>
      <c r="C60" s="30" t="s">
        <v>890</v>
      </c>
      <c r="D60" s="33">
        <v>4</v>
      </c>
      <c r="E60" s="630"/>
      <c r="F60" s="38">
        <f t="shared" si="0"/>
        <v>0</v>
      </c>
    </row>
    <row r="61" spans="1:6" ht="93">
      <c r="A61" s="33">
        <v>113.58</v>
      </c>
      <c r="B61" s="24" t="s">
        <v>1453</v>
      </c>
      <c r="C61" s="30" t="s">
        <v>890</v>
      </c>
      <c r="D61" s="33">
        <v>28</v>
      </c>
      <c r="E61" s="630"/>
      <c r="F61" s="38">
        <f t="shared" si="0"/>
        <v>0</v>
      </c>
    </row>
    <row r="62" spans="1:6" ht="108.5">
      <c r="A62" s="33">
        <v>113.59</v>
      </c>
      <c r="B62" s="24" t="s">
        <v>1454</v>
      </c>
      <c r="C62" s="30" t="s">
        <v>890</v>
      </c>
      <c r="D62" s="33">
        <v>15</v>
      </c>
      <c r="E62" s="630"/>
      <c r="F62" s="38">
        <f t="shared" si="0"/>
        <v>0</v>
      </c>
    </row>
    <row r="63" spans="1:6" ht="77.5">
      <c r="A63" s="33">
        <v>113.6</v>
      </c>
      <c r="B63" s="24" t="s">
        <v>1455</v>
      </c>
      <c r="C63" s="30" t="s">
        <v>880</v>
      </c>
      <c r="D63" s="33">
        <v>250</v>
      </c>
      <c r="E63" s="630"/>
      <c r="F63" s="38">
        <f t="shared" si="0"/>
        <v>0</v>
      </c>
    </row>
    <row r="64" spans="1:6" ht="62">
      <c r="A64" s="33">
        <v>113.61</v>
      </c>
      <c r="B64" s="24" t="s">
        <v>1456</v>
      </c>
      <c r="C64" s="30" t="s">
        <v>880</v>
      </c>
      <c r="D64" s="33">
        <v>300</v>
      </c>
      <c r="E64" s="630"/>
      <c r="F64" s="38">
        <f t="shared" si="0"/>
        <v>0</v>
      </c>
    </row>
    <row r="65" spans="1:6" ht="62">
      <c r="A65" s="33">
        <v>113.62</v>
      </c>
      <c r="B65" s="24" t="s">
        <v>1457</v>
      </c>
      <c r="C65" s="30" t="s">
        <v>890</v>
      </c>
      <c r="D65" s="33">
        <v>12</v>
      </c>
      <c r="E65" s="630"/>
      <c r="F65" s="38">
        <f t="shared" si="0"/>
        <v>0</v>
      </c>
    </row>
    <row r="66" spans="1:6" ht="46.5">
      <c r="A66" s="33">
        <v>113.63</v>
      </c>
      <c r="B66" s="24" t="s">
        <v>1458</v>
      </c>
      <c r="C66" s="30" t="s">
        <v>880</v>
      </c>
      <c r="D66" s="33">
        <v>305</v>
      </c>
      <c r="E66" s="630"/>
      <c r="F66" s="38">
        <f t="shared" si="0"/>
        <v>0</v>
      </c>
    </row>
    <row r="67" spans="1:6" ht="77.5">
      <c r="A67" s="33">
        <v>113.64</v>
      </c>
      <c r="B67" s="24" t="s">
        <v>1459</v>
      </c>
      <c r="C67" s="30" t="s">
        <v>890</v>
      </c>
      <c r="D67" s="33">
        <v>2</v>
      </c>
      <c r="E67" s="630"/>
      <c r="F67" s="38">
        <f t="shared" si="0"/>
        <v>0</v>
      </c>
    </row>
    <row r="68" spans="1:6" ht="77.5">
      <c r="A68" s="33">
        <v>113.65</v>
      </c>
      <c r="B68" s="24" t="s">
        <v>1460</v>
      </c>
      <c r="C68" s="30" t="s">
        <v>890</v>
      </c>
      <c r="D68" s="33">
        <v>2</v>
      </c>
      <c r="E68" s="630"/>
      <c r="F68" s="38">
        <f t="shared" si="0"/>
        <v>0</v>
      </c>
    </row>
    <row r="69" spans="1:6">
      <c r="A69" s="951" t="s">
        <v>1402</v>
      </c>
      <c r="B69" s="952"/>
      <c r="C69" s="952"/>
      <c r="D69" s="952"/>
      <c r="E69" s="953"/>
      <c r="F69" s="814">
        <f>SUM(F4:F68)</f>
        <v>0</v>
      </c>
    </row>
  </sheetData>
  <sheetProtection algorithmName="SHA-512" hashValue="JLYeeRb4Ba9u4fNnCXVX98GrZGqts167zrSwpkyeiW/twkgEhvm+WvPyJtUoLDam13IIqJrsAjScZLeTgYZ1yA==" saltValue="UCzoAwMEDfKj4DWrkmZ2PQ==" spinCount="100000" sheet="1" objects="1" scenarios="1"/>
  <mergeCells count="2">
    <mergeCell ref="A1:F1"/>
    <mergeCell ref="A69:E69"/>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FFFF00"/>
    <pageSetUpPr fitToPage="1"/>
  </sheetPr>
  <dimension ref="A1:C13"/>
  <sheetViews>
    <sheetView workbookViewId="0">
      <selection activeCell="C5" sqref="C5"/>
    </sheetView>
  </sheetViews>
  <sheetFormatPr defaultColWidth="8.7265625" defaultRowHeight="15.5"/>
  <cols>
    <col min="1" max="1" width="6.54296875" style="27" bestFit="1" customWidth="1"/>
    <col min="2" max="2" width="39.1796875" style="16" customWidth="1"/>
    <col min="3" max="3" width="23.1796875" style="27" bestFit="1" customWidth="1"/>
    <col min="4" max="4" width="21" style="16" customWidth="1"/>
    <col min="5" max="16384" width="8.7265625" style="16"/>
  </cols>
  <sheetData>
    <row r="1" spans="1:3">
      <c r="A1" s="954" t="s">
        <v>1399</v>
      </c>
      <c r="B1" s="955"/>
      <c r="C1" s="956"/>
    </row>
    <row r="2" spans="1:3" ht="31">
      <c r="A2" s="21" t="s">
        <v>10</v>
      </c>
      <c r="B2" s="21" t="s">
        <v>0</v>
      </c>
      <c r="C2" s="48" t="s">
        <v>975</v>
      </c>
    </row>
    <row r="3" spans="1:3" ht="31">
      <c r="A3" s="39">
        <v>114</v>
      </c>
      <c r="B3" s="50" t="s">
        <v>976</v>
      </c>
      <c r="C3" s="41">
        <f>'CH-1-ELV'!F35</f>
        <v>0</v>
      </c>
    </row>
    <row r="4" spans="1:3" ht="31">
      <c r="A4" s="39">
        <v>115</v>
      </c>
      <c r="B4" s="50" t="s">
        <v>977</v>
      </c>
      <c r="C4" s="41">
        <f>'CH-2-ELV'!F18</f>
        <v>0</v>
      </c>
    </row>
    <row r="5" spans="1:3" ht="31">
      <c r="A5" s="39">
        <v>116</v>
      </c>
      <c r="B5" s="50" t="s">
        <v>978</v>
      </c>
      <c r="C5" s="41">
        <f>'CH-3-ELV'!F26</f>
        <v>0</v>
      </c>
    </row>
    <row r="6" spans="1:3" ht="31">
      <c r="A6" s="39">
        <v>117</v>
      </c>
      <c r="B6" s="50" t="s">
        <v>979</v>
      </c>
      <c r="C6" s="41">
        <f>'CH-4-ELV'!F9</f>
        <v>0</v>
      </c>
    </row>
    <row r="7" spans="1:3" ht="31">
      <c r="A7" s="39">
        <v>118</v>
      </c>
      <c r="B7" s="50" t="s">
        <v>980</v>
      </c>
      <c r="C7" s="41">
        <f>'CH-5-ELV'!F9</f>
        <v>0</v>
      </c>
    </row>
    <row r="8" spans="1:3" ht="28" customHeight="1">
      <c r="A8" s="39">
        <v>119</v>
      </c>
      <c r="B8" s="50" t="s">
        <v>981</v>
      </c>
      <c r="C8" s="41">
        <f>'CH-6-ELV'!F10</f>
        <v>0</v>
      </c>
    </row>
    <row r="9" spans="1:3" ht="31">
      <c r="A9" s="39">
        <v>120</v>
      </c>
      <c r="B9" s="50" t="s">
        <v>982</v>
      </c>
      <c r="C9" s="41">
        <f>'CH-7-ELV'!F42</f>
        <v>0</v>
      </c>
    </row>
    <row r="10" spans="1:3" ht="31">
      <c r="A10" s="39">
        <v>121</v>
      </c>
      <c r="B10" s="50" t="s">
        <v>983</v>
      </c>
      <c r="C10" s="41">
        <f>'CH-8-ELV'!F47</f>
        <v>0</v>
      </c>
    </row>
    <row r="11" spans="1:3" ht="31">
      <c r="A11" s="39">
        <v>122</v>
      </c>
      <c r="B11" s="50" t="s">
        <v>984</v>
      </c>
      <c r="C11" s="41">
        <f>'CH-9-ELV'!F31</f>
        <v>0</v>
      </c>
    </row>
    <row r="12" spans="1:3" ht="31">
      <c r="A12" s="39">
        <v>123</v>
      </c>
      <c r="B12" s="50" t="s">
        <v>985</v>
      </c>
      <c r="C12" s="41">
        <f>'CH-10-ELV'!F41</f>
        <v>0</v>
      </c>
    </row>
    <row r="13" spans="1:3">
      <c r="A13" s="40"/>
      <c r="B13" s="21" t="s">
        <v>1403</v>
      </c>
      <c r="C13" s="42">
        <f>SUM(C3:C12)</f>
        <v>0</v>
      </c>
    </row>
  </sheetData>
  <sheetProtection algorithmName="SHA-512" hashValue="5AfSH3CG6t1+aUIntjejXx+Ms0rP2dC7LzSAPClpXLf4zdDaP/PH3e85oH/qGFnnJcAZ57F9M4eAHUFGLqr5QQ==" saltValue="5jWzOEOoYqxz5fKh0Si6Ow==" spinCount="100000" sheet="1" objects="1" scenarios="1"/>
  <mergeCells count="1">
    <mergeCell ref="A1:C1"/>
  </mergeCells>
  <pageMargins left="0.7" right="0.7" top="0.75" bottom="0.75" header="0.3" footer="0.3"/>
  <pageSetup fitToHeight="0"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F35"/>
  <sheetViews>
    <sheetView topLeftCell="A7" zoomScale="55" zoomScaleNormal="55" workbookViewId="0">
      <selection activeCell="E11" sqref="E11"/>
    </sheetView>
  </sheetViews>
  <sheetFormatPr defaultColWidth="9.1796875" defaultRowHeight="15.5"/>
  <cols>
    <col min="1" max="1" width="9.453125" style="514" customWidth="1"/>
    <col min="2" max="2" width="99.1796875" style="499" customWidth="1"/>
    <col min="3" max="3" width="5.81640625" style="514" customWidth="1"/>
    <col min="4" max="4" width="14.26953125" style="514" customWidth="1"/>
    <col min="5" max="5" width="13" style="515" customWidth="1"/>
    <col min="6" max="6" width="12.1796875" style="514" customWidth="1"/>
    <col min="7" max="204" width="9.1796875" style="499"/>
    <col min="205" max="205" width="5.81640625" style="499" customWidth="1"/>
    <col min="206" max="206" width="91.54296875" style="499" customWidth="1"/>
    <col min="207" max="207" width="5.81640625" style="499" customWidth="1"/>
    <col min="208" max="208" width="20.1796875" style="499" customWidth="1"/>
    <col min="209" max="209" width="7.453125" style="499" customWidth="1"/>
    <col min="210" max="210" width="11.54296875" style="499" customWidth="1"/>
    <col min="211" max="211" width="12.81640625" style="499" customWidth="1"/>
    <col min="212" max="212" width="14.1796875" style="499" customWidth="1"/>
    <col min="213" max="213" width="13.54296875" style="499" customWidth="1"/>
    <col min="214" max="214" width="13" style="499" customWidth="1"/>
    <col min="215" max="460" width="9.1796875" style="499"/>
    <col min="461" max="461" width="5.81640625" style="499" customWidth="1"/>
    <col min="462" max="462" width="91.54296875" style="499" customWidth="1"/>
    <col min="463" max="463" width="5.81640625" style="499" customWidth="1"/>
    <col min="464" max="464" width="20.1796875" style="499" customWidth="1"/>
    <col min="465" max="465" width="7.453125" style="499" customWidth="1"/>
    <col min="466" max="466" width="11.54296875" style="499" customWidth="1"/>
    <col min="467" max="467" width="12.81640625" style="499" customWidth="1"/>
    <col min="468" max="468" width="14.1796875" style="499" customWidth="1"/>
    <col min="469" max="469" width="13.54296875" style="499" customWidth="1"/>
    <col min="470" max="470" width="13" style="499" customWidth="1"/>
    <col min="471" max="716" width="9.1796875" style="499"/>
    <col min="717" max="717" width="5.81640625" style="499" customWidth="1"/>
    <col min="718" max="718" width="91.54296875" style="499" customWidth="1"/>
    <col min="719" max="719" width="5.81640625" style="499" customWidth="1"/>
    <col min="720" max="720" width="20.1796875" style="499" customWidth="1"/>
    <col min="721" max="721" width="7.453125" style="499" customWidth="1"/>
    <col min="722" max="722" width="11.54296875" style="499" customWidth="1"/>
    <col min="723" max="723" width="12.81640625" style="499" customWidth="1"/>
    <col min="724" max="724" width="14.1796875" style="499" customWidth="1"/>
    <col min="725" max="725" width="13.54296875" style="499" customWidth="1"/>
    <col min="726" max="726" width="13" style="499" customWidth="1"/>
    <col min="727" max="972" width="9.1796875" style="499"/>
    <col min="973" max="973" width="5.81640625" style="499" customWidth="1"/>
    <col min="974" max="974" width="91.54296875" style="499" customWidth="1"/>
    <col min="975" max="975" width="5.81640625" style="499" customWidth="1"/>
    <col min="976" max="976" width="20.1796875" style="499" customWidth="1"/>
    <col min="977" max="977" width="7.453125" style="499" customWidth="1"/>
    <col min="978" max="978" width="11.54296875" style="499" customWidth="1"/>
    <col min="979" max="979" width="12.81640625" style="499" customWidth="1"/>
    <col min="980" max="980" width="14.1796875" style="499" customWidth="1"/>
    <col min="981" max="981" width="13.54296875" style="499" customWidth="1"/>
    <col min="982" max="982" width="13" style="499" customWidth="1"/>
    <col min="983" max="1228" width="9.1796875" style="499"/>
    <col min="1229" max="1229" width="5.81640625" style="499" customWidth="1"/>
    <col min="1230" max="1230" width="91.54296875" style="499" customWidth="1"/>
    <col min="1231" max="1231" width="5.81640625" style="499" customWidth="1"/>
    <col min="1232" max="1232" width="20.1796875" style="499" customWidth="1"/>
    <col min="1233" max="1233" width="7.453125" style="499" customWidth="1"/>
    <col min="1234" max="1234" width="11.54296875" style="499" customWidth="1"/>
    <col min="1235" max="1235" width="12.81640625" style="499" customWidth="1"/>
    <col min="1236" max="1236" width="14.1796875" style="499" customWidth="1"/>
    <col min="1237" max="1237" width="13.54296875" style="499" customWidth="1"/>
    <col min="1238" max="1238" width="13" style="499" customWidth="1"/>
    <col min="1239" max="1484" width="9.1796875" style="499"/>
    <col min="1485" max="1485" width="5.81640625" style="499" customWidth="1"/>
    <col min="1486" max="1486" width="91.54296875" style="499" customWidth="1"/>
    <col min="1487" max="1487" width="5.81640625" style="499" customWidth="1"/>
    <col min="1488" max="1488" width="20.1796875" style="499" customWidth="1"/>
    <col min="1489" max="1489" width="7.453125" style="499" customWidth="1"/>
    <col min="1490" max="1490" width="11.54296875" style="499" customWidth="1"/>
    <col min="1491" max="1491" width="12.81640625" style="499" customWidth="1"/>
    <col min="1492" max="1492" width="14.1796875" style="499" customWidth="1"/>
    <col min="1493" max="1493" width="13.54296875" style="499" customWidth="1"/>
    <col min="1494" max="1494" width="13" style="499" customWidth="1"/>
    <col min="1495" max="1740" width="9.1796875" style="499"/>
    <col min="1741" max="1741" width="5.81640625" style="499" customWidth="1"/>
    <col min="1742" max="1742" width="91.54296875" style="499" customWidth="1"/>
    <col min="1743" max="1743" width="5.81640625" style="499" customWidth="1"/>
    <col min="1744" max="1744" width="20.1796875" style="499" customWidth="1"/>
    <col min="1745" max="1745" width="7.453125" style="499" customWidth="1"/>
    <col min="1746" max="1746" width="11.54296875" style="499" customWidth="1"/>
    <col min="1747" max="1747" width="12.81640625" style="499" customWidth="1"/>
    <col min="1748" max="1748" width="14.1796875" style="499" customWidth="1"/>
    <col min="1749" max="1749" width="13.54296875" style="499" customWidth="1"/>
    <col min="1750" max="1750" width="13" style="499" customWidth="1"/>
    <col min="1751" max="1996" width="9.1796875" style="499"/>
    <col min="1997" max="1997" width="5.81640625" style="499" customWidth="1"/>
    <col min="1998" max="1998" width="91.54296875" style="499" customWidth="1"/>
    <col min="1999" max="1999" width="5.81640625" style="499" customWidth="1"/>
    <col min="2000" max="2000" width="20.1796875" style="499" customWidth="1"/>
    <col min="2001" max="2001" width="7.453125" style="499" customWidth="1"/>
    <col min="2002" max="2002" width="11.54296875" style="499" customWidth="1"/>
    <col min="2003" max="2003" width="12.81640625" style="499" customWidth="1"/>
    <col min="2004" max="2004" width="14.1796875" style="499" customWidth="1"/>
    <col min="2005" max="2005" width="13.54296875" style="499" customWidth="1"/>
    <col min="2006" max="2006" width="13" style="499" customWidth="1"/>
    <col min="2007" max="2252" width="9.1796875" style="499"/>
    <col min="2253" max="2253" width="5.81640625" style="499" customWidth="1"/>
    <col min="2254" max="2254" width="91.54296875" style="499" customWidth="1"/>
    <col min="2255" max="2255" width="5.81640625" style="499" customWidth="1"/>
    <col min="2256" max="2256" width="20.1796875" style="499" customWidth="1"/>
    <col min="2257" max="2257" width="7.453125" style="499" customWidth="1"/>
    <col min="2258" max="2258" width="11.54296875" style="499" customWidth="1"/>
    <col min="2259" max="2259" width="12.81640625" style="499" customWidth="1"/>
    <col min="2260" max="2260" width="14.1796875" style="499" customWidth="1"/>
    <col min="2261" max="2261" width="13.54296875" style="499" customWidth="1"/>
    <col min="2262" max="2262" width="13" style="499" customWidth="1"/>
    <col min="2263" max="2508" width="9.1796875" style="499"/>
    <col min="2509" max="2509" width="5.81640625" style="499" customWidth="1"/>
    <col min="2510" max="2510" width="91.54296875" style="499" customWidth="1"/>
    <col min="2511" max="2511" width="5.81640625" style="499" customWidth="1"/>
    <col min="2512" max="2512" width="20.1796875" style="499" customWidth="1"/>
    <col min="2513" max="2513" width="7.453125" style="499" customWidth="1"/>
    <col min="2514" max="2514" width="11.54296875" style="499" customWidth="1"/>
    <col min="2515" max="2515" width="12.81640625" style="499" customWidth="1"/>
    <col min="2516" max="2516" width="14.1796875" style="499" customWidth="1"/>
    <col min="2517" max="2517" width="13.54296875" style="499" customWidth="1"/>
    <col min="2518" max="2518" width="13" style="499" customWidth="1"/>
    <col min="2519" max="2764" width="9.1796875" style="499"/>
    <col min="2765" max="2765" width="5.81640625" style="499" customWidth="1"/>
    <col min="2766" max="2766" width="91.54296875" style="499" customWidth="1"/>
    <col min="2767" max="2767" width="5.81640625" style="499" customWidth="1"/>
    <col min="2768" max="2768" width="20.1796875" style="499" customWidth="1"/>
    <col min="2769" max="2769" width="7.453125" style="499" customWidth="1"/>
    <col min="2770" max="2770" width="11.54296875" style="499" customWidth="1"/>
    <col min="2771" max="2771" width="12.81640625" style="499" customWidth="1"/>
    <col min="2772" max="2772" width="14.1796875" style="499" customWidth="1"/>
    <col min="2773" max="2773" width="13.54296875" style="499" customWidth="1"/>
    <col min="2774" max="2774" width="13" style="499" customWidth="1"/>
    <col min="2775" max="3020" width="9.1796875" style="499"/>
    <col min="3021" max="3021" width="5.81640625" style="499" customWidth="1"/>
    <col min="3022" max="3022" width="91.54296875" style="499" customWidth="1"/>
    <col min="3023" max="3023" width="5.81640625" style="499" customWidth="1"/>
    <col min="3024" max="3024" width="20.1796875" style="499" customWidth="1"/>
    <col min="3025" max="3025" width="7.453125" style="499" customWidth="1"/>
    <col min="3026" max="3026" width="11.54296875" style="499" customWidth="1"/>
    <col min="3027" max="3027" width="12.81640625" style="499" customWidth="1"/>
    <col min="3028" max="3028" width="14.1796875" style="499" customWidth="1"/>
    <col min="3029" max="3029" width="13.54296875" style="499" customWidth="1"/>
    <col min="3030" max="3030" width="13" style="499" customWidth="1"/>
    <col min="3031" max="3276" width="9.1796875" style="499"/>
    <col min="3277" max="3277" width="5.81640625" style="499" customWidth="1"/>
    <col min="3278" max="3278" width="91.54296875" style="499" customWidth="1"/>
    <col min="3279" max="3279" width="5.81640625" style="499" customWidth="1"/>
    <col min="3280" max="3280" width="20.1796875" style="499" customWidth="1"/>
    <col min="3281" max="3281" width="7.453125" style="499" customWidth="1"/>
    <col min="3282" max="3282" width="11.54296875" style="499" customWidth="1"/>
    <col min="3283" max="3283" width="12.81640625" style="499" customWidth="1"/>
    <col min="3284" max="3284" width="14.1796875" style="499" customWidth="1"/>
    <col min="3285" max="3285" width="13.54296875" style="499" customWidth="1"/>
    <col min="3286" max="3286" width="13" style="499" customWidth="1"/>
    <col min="3287" max="3532" width="9.1796875" style="499"/>
    <col min="3533" max="3533" width="5.81640625" style="499" customWidth="1"/>
    <col min="3534" max="3534" width="91.54296875" style="499" customWidth="1"/>
    <col min="3535" max="3535" width="5.81640625" style="499" customWidth="1"/>
    <col min="3536" max="3536" width="20.1796875" style="499" customWidth="1"/>
    <col min="3537" max="3537" width="7.453125" style="499" customWidth="1"/>
    <col min="3538" max="3538" width="11.54296875" style="499" customWidth="1"/>
    <col min="3539" max="3539" width="12.81640625" style="499" customWidth="1"/>
    <col min="3540" max="3540" width="14.1796875" style="499" customWidth="1"/>
    <col min="3541" max="3541" width="13.54296875" style="499" customWidth="1"/>
    <col min="3542" max="3542" width="13" style="499" customWidth="1"/>
    <col min="3543" max="3788" width="9.1796875" style="499"/>
    <col min="3789" max="3789" width="5.81640625" style="499" customWidth="1"/>
    <col min="3790" max="3790" width="91.54296875" style="499" customWidth="1"/>
    <col min="3791" max="3791" width="5.81640625" style="499" customWidth="1"/>
    <col min="3792" max="3792" width="20.1796875" style="499" customWidth="1"/>
    <col min="3793" max="3793" width="7.453125" style="499" customWidth="1"/>
    <col min="3794" max="3794" width="11.54296875" style="499" customWidth="1"/>
    <col min="3795" max="3795" width="12.81640625" style="499" customWidth="1"/>
    <col min="3796" max="3796" width="14.1796875" style="499" customWidth="1"/>
    <col min="3797" max="3797" width="13.54296875" style="499" customWidth="1"/>
    <col min="3798" max="3798" width="13" style="499" customWidth="1"/>
    <col min="3799" max="4044" width="9.1796875" style="499"/>
    <col min="4045" max="4045" width="5.81640625" style="499" customWidth="1"/>
    <col min="4046" max="4046" width="91.54296875" style="499" customWidth="1"/>
    <col min="4047" max="4047" width="5.81640625" style="499" customWidth="1"/>
    <col min="4048" max="4048" width="20.1796875" style="499" customWidth="1"/>
    <col min="4049" max="4049" width="7.453125" style="499" customWidth="1"/>
    <col min="4050" max="4050" width="11.54296875" style="499" customWidth="1"/>
    <col min="4051" max="4051" width="12.81640625" style="499" customWidth="1"/>
    <col min="4052" max="4052" width="14.1796875" style="499" customWidth="1"/>
    <col min="4053" max="4053" width="13.54296875" style="499" customWidth="1"/>
    <col min="4054" max="4054" width="13" style="499" customWidth="1"/>
    <col min="4055" max="4300" width="9.1796875" style="499"/>
    <col min="4301" max="4301" width="5.81640625" style="499" customWidth="1"/>
    <col min="4302" max="4302" width="91.54296875" style="499" customWidth="1"/>
    <col min="4303" max="4303" width="5.81640625" style="499" customWidth="1"/>
    <col min="4304" max="4304" width="20.1796875" style="499" customWidth="1"/>
    <col min="4305" max="4305" width="7.453125" style="499" customWidth="1"/>
    <col min="4306" max="4306" width="11.54296875" style="499" customWidth="1"/>
    <col min="4307" max="4307" width="12.81640625" style="499" customWidth="1"/>
    <col min="4308" max="4308" width="14.1796875" style="499" customWidth="1"/>
    <col min="4309" max="4309" width="13.54296875" style="499" customWidth="1"/>
    <col min="4310" max="4310" width="13" style="499" customWidth="1"/>
    <col min="4311" max="4556" width="9.1796875" style="499"/>
    <col min="4557" max="4557" width="5.81640625" style="499" customWidth="1"/>
    <col min="4558" max="4558" width="91.54296875" style="499" customWidth="1"/>
    <col min="4559" max="4559" width="5.81640625" style="499" customWidth="1"/>
    <col min="4560" max="4560" width="20.1796875" style="499" customWidth="1"/>
    <col min="4561" max="4561" width="7.453125" style="499" customWidth="1"/>
    <col min="4562" max="4562" width="11.54296875" style="499" customWidth="1"/>
    <col min="4563" max="4563" width="12.81640625" style="499" customWidth="1"/>
    <col min="4564" max="4564" width="14.1796875" style="499" customWidth="1"/>
    <col min="4565" max="4565" width="13.54296875" style="499" customWidth="1"/>
    <col min="4566" max="4566" width="13" style="499" customWidth="1"/>
    <col min="4567" max="4812" width="9.1796875" style="499"/>
    <col min="4813" max="4813" width="5.81640625" style="499" customWidth="1"/>
    <col min="4814" max="4814" width="91.54296875" style="499" customWidth="1"/>
    <col min="4815" max="4815" width="5.81640625" style="499" customWidth="1"/>
    <col min="4816" max="4816" width="20.1796875" style="499" customWidth="1"/>
    <col min="4817" max="4817" width="7.453125" style="499" customWidth="1"/>
    <col min="4818" max="4818" width="11.54296875" style="499" customWidth="1"/>
    <col min="4819" max="4819" width="12.81640625" style="499" customWidth="1"/>
    <col min="4820" max="4820" width="14.1796875" style="499" customWidth="1"/>
    <col min="4821" max="4821" width="13.54296875" style="499" customWidth="1"/>
    <col min="4822" max="4822" width="13" style="499" customWidth="1"/>
    <col min="4823" max="5068" width="9.1796875" style="499"/>
    <col min="5069" max="5069" width="5.81640625" style="499" customWidth="1"/>
    <col min="5070" max="5070" width="91.54296875" style="499" customWidth="1"/>
    <col min="5071" max="5071" width="5.81640625" style="499" customWidth="1"/>
    <col min="5072" max="5072" width="20.1796875" style="499" customWidth="1"/>
    <col min="5073" max="5073" width="7.453125" style="499" customWidth="1"/>
    <col min="5074" max="5074" width="11.54296875" style="499" customWidth="1"/>
    <col min="5075" max="5075" width="12.81640625" style="499" customWidth="1"/>
    <col min="5076" max="5076" width="14.1796875" style="499" customWidth="1"/>
    <col min="5077" max="5077" width="13.54296875" style="499" customWidth="1"/>
    <col min="5078" max="5078" width="13" style="499" customWidth="1"/>
    <col min="5079" max="5324" width="9.1796875" style="499"/>
    <col min="5325" max="5325" width="5.81640625" style="499" customWidth="1"/>
    <col min="5326" max="5326" width="91.54296875" style="499" customWidth="1"/>
    <col min="5327" max="5327" width="5.81640625" style="499" customWidth="1"/>
    <col min="5328" max="5328" width="20.1796875" style="499" customWidth="1"/>
    <col min="5329" max="5329" width="7.453125" style="499" customWidth="1"/>
    <col min="5330" max="5330" width="11.54296875" style="499" customWidth="1"/>
    <col min="5331" max="5331" width="12.81640625" style="499" customWidth="1"/>
    <col min="5332" max="5332" width="14.1796875" style="499" customWidth="1"/>
    <col min="5333" max="5333" width="13.54296875" style="499" customWidth="1"/>
    <col min="5334" max="5334" width="13" style="499" customWidth="1"/>
    <col min="5335" max="5580" width="9.1796875" style="499"/>
    <col min="5581" max="5581" width="5.81640625" style="499" customWidth="1"/>
    <col min="5582" max="5582" width="91.54296875" style="499" customWidth="1"/>
    <col min="5583" max="5583" width="5.81640625" style="499" customWidth="1"/>
    <col min="5584" max="5584" width="20.1796875" style="499" customWidth="1"/>
    <col min="5585" max="5585" width="7.453125" style="499" customWidth="1"/>
    <col min="5586" max="5586" width="11.54296875" style="499" customWidth="1"/>
    <col min="5587" max="5587" width="12.81640625" style="499" customWidth="1"/>
    <col min="5588" max="5588" width="14.1796875" style="499" customWidth="1"/>
    <col min="5589" max="5589" width="13.54296875" style="499" customWidth="1"/>
    <col min="5590" max="5590" width="13" style="499" customWidth="1"/>
    <col min="5591" max="5836" width="9.1796875" style="499"/>
    <col min="5837" max="5837" width="5.81640625" style="499" customWidth="1"/>
    <col min="5838" max="5838" width="91.54296875" style="499" customWidth="1"/>
    <col min="5839" max="5839" width="5.81640625" style="499" customWidth="1"/>
    <col min="5840" max="5840" width="20.1796875" style="499" customWidth="1"/>
    <col min="5841" max="5841" width="7.453125" style="499" customWidth="1"/>
    <col min="5842" max="5842" width="11.54296875" style="499" customWidth="1"/>
    <col min="5843" max="5843" width="12.81640625" style="499" customWidth="1"/>
    <col min="5844" max="5844" width="14.1796875" style="499" customWidth="1"/>
    <col min="5845" max="5845" width="13.54296875" style="499" customWidth="1"/>
    <col min="5846" max="5846" width="13" style="499" customWidth="1"/>
    <col min="5847" max="6092" width="9.1796875" style="499"/>
    <col min="6093" max="6093" width="5.81640625" style="499" customWidth="1"/>
    <col min="6094" max="6094" width="91.54296875" style="499" customWidth="1"/>
    <col min="6095" max="6095" width="5.81640625" style="499" customWidth="1"/>
    <col min="6096" max="6096" width="20.1796875" style="499" customWidth="1"/>
    <col min="6097" max="6097" width="7.453125" style="499" customWidth="1"/>
    <col min="6098" max="6098" width="11.54296875" style="499" customWidth="1"/>
    <col min="6099" max="6099" width="12.81640625" style="499" customWidth="1"/>
    <col min="6100" max="6100" width="14.1796875" style="499" customWidth="1"/>
    <col min="6101" max="6101" width="13.54296875" style="499" customWidth="1"/>
    <col min="6102" max="6102" width="13" style="499" customWidth="1"/>
    <col min="6103" max="6348" width="9.1796875" style="499"/>
    <col min="6349" max="6349" width="5.81640625" style="499" customWidth="1"/>
    <col min="6350" max="6350" width="91.54296875" style="499" customWidth="1"/>
    <col min="6351" max="6351" width="5.81640625" style="499" customWidth="1"/>
    <col min="6352" max="6352" width="20.1796875" style="499" customWidth="1"/>
    <col min="6353" max="6353" width="7.453125" style="499" customWidth="1"/>
    <col min="6354" max="6354" width="11.54296875" style="499" customWidth="1"/>
    <col min="6355" max="6355" width="12.81640625" style="499" customWidth="1"/>
    <col min="6356" max="6356" width="14.1796875" style="499" customWidth="1"/>
    <col min="6357" max="6357" width="13.54296875" style="499" customWidth="1"/>
    <col min="6358" max="6358" width="13" style="499" customWidth="1"/>
    <col min="6359" max="6604" width="9.1796875" style="499"/>
    <col min="6605" max="6605" width="5.81640625" style="499" customWidth="1"/>
    <col min="6606" max="6606" width="91.54296875" style="499" customWidth="1"/>
    <col min="6607" max="6607" width="5.81640625" style="499" customWidth="1"/>
    <col min="6608" max="6608" width="20.1796875" style="499" customWidth="1"/>
    <col min="6609" max="6609" width="7.453125" style="499" customWidth="1"/>
    <col min="6610" max="6610" width="11.54296875" style="499" customWidth="1"/>
    <col min="6611" max="6611" width="12.81640625" style="499" customWidth="1"/>
    <col min="6612" max="6612" width="14.1796875" style="499" customWidth="1"/>
    <col min="6613" max="6613" width="13.54296875" style="499" customWidth="1"/>
    <col min="6614" max="6614" width="13" style="499" customWidth="1"/>
    <col min="6615" max="6860" width="9.1796875" style="499"/>
    <col min="6861" max="6861" width="5.81640625" style="499" customWidth="1"/>
    <col min="6862" max="6862" width="91.54296875" style="499" customWidth="1"/>
    <col min="6863" max="6863" width="5.81640625" style="499" customWidth="1"/>
    <col min="6864" max="6864" width="20.1796875" style="499" customWidth="1"/>
    <col min="6865" max="6865" width="7.453125" style="499" customWidth="1"/>
    <col min="6866" max="6866" width="11.54296875" style="499" customWidth="1"/>
    <col min="6867" max="6867" width="12.81640625" style="499" customWidth="1"/>
    <col min="6868" max="6868" width="14.1796875" style="499" customWidth="1"/>
    <col min="6869" max="6869" width="13.54296875" style="499" customWidth="1"/>
    <col min="6870" max="6870" width="13" style="499" customWidth="1"/>
    <col min="6871" max="7116" width="9.1796875" style="499"/>
    <col min="7117" max="7117" width="5.81640625" style="499" customWidth="1"/>
    <col min="7118" max="7118" width="91.54296875" style="499" customWidth="1"/>
    <col min="7119" max="7119" width="5.81640625" style="499" customWidth="1"/>
    <col min="7120" max="7120" width="20.1796875" style="499" customWidth="1"/>
    <col min="7121" max="7121" width="7.453125" style="499" customWidth="1"/>
    <col min="7122" max="7122" width="11.54296875" style="499" customWidth="1"/>
    <col min="7123" max="7123" width="12.81640625" style="499" customWidth="1"/>
    <col min="7124" max="7124" width="14.1796875" style="499" customWidth="1"/>
    <col min="7125" max="7125" width="13.54296875" style="499" customWidth="1"/>
    <col min="7126" max="7126" width="13" style="499" customWidth="1"/>
    <col min="7127" max="7372" width="9.1796875" style="499"/>
    <col min="7373" max="7373" width="5.81640625" style="499" customWidth="1"/>
    <col min="7374" max="7374" width="91.54296875" style="499" customWidth="1"/>
    <col min="7375" max="7375" width="5.81640625" style="499" customWidth="1"/>
    <col min="7376" max="7376" width="20.1796875" style="499" customWidth="1"/>
    <col min="7377" max="7377" width="7.453125" style="499" customWidth="1"/>
    <col min="7378" max="7378" width="11.54296875" style="499" customWidth="1"/>
    <col min="7379" max="7379" width="12.81640625" style="499" customWidth="1"/>
    <col min="7380" max="7380" width="14.1796875" style="499" customWidth="1"/>
    <col min="7381" max="7381" width="13.54296875" style="499" customWidth="1"/>
    <col min="7382" max="7382" width="13" style="499" customWidth="1"/>
    <col min="7383" max="7628" width="9.1796875" style="499"/>
    <col min="7629" max="7629" width="5.81640625" style="499" customWidth="1"/>
    <col min="7630" max="7630" width="91.54296875" style="499" customWidth="1"/>
    <col min="7631" max="7631" width="5.81640625" style="499" customWidth="1"/>
    <col min="7632" max="7632" width="20.1796875" style="499" customWidth="1"/>
    <col min="7633" max="7633" width="7.453125" style="499" customWidth="1"/>
    <col min="7634" max="7634" width="11.54296875" style="499" customWidth="1"/>
    <col min="7635" max="7635" width="12.81640625" style="499" customWidth="1"/>
    <col min="7636" max="7636" width="14.1796875" style="499" customWidth="1"/>
    <col min="7637" max="7637" width="13.54296875" style="499" customWidth="1"/>
    <col min="7638" max="7638" width="13" style="499" customWidth="1"/>
    <col min="7639" max="7884" width="9.1796875" style="499"/>
    <col min="7885" max="7885" width="5.81640625" style="499" customWidth="1"/>
    <col min="7886" max="7886" width="91.54296875" style="499" customWidth="1"/>
    <col min="7887" max="7887" width="5.81640625" style="499" customWidth="1"/>
    <col min="7888" max="7888" width="20.1796875" style="499" customWidth="1"/>
    <col min="7889" max="7889" width="7.453125" style="499" customWidth="1"/>
    <col min="7890" max="7890" width="11.54296875" style="499" customWidth="1"/>
    <col min="7891" max="7891" width="12.81640625" style="499" customWidth="1"/>
    <col min="7892" max="7892" width="14.1796875" style="499" customWidth="1"/>
    <col min="7893" max="7893" width="13.54296875" style="499" customWidth="1"/>
    <col min="7894" max="7894" width="13" style="499" customWidth="1"/>
    <col min="7895" max="8140" width="9.1796875" style="499"/>
    <col min="8141" max="8141" width="5.81640625" style="499" customWidth="1"/>
    <col min="8142" max="8142" width="91.54296875" style="499" customWidth="1"/>
    <col min="8143" max="8143" width="5.81640625" style="499" customWidth="1"/>
    <col min="8144" max="8144" width="20.1796875" style="499" customWidth="1"/>
    <col min="8145" max="8145" width="7.453125" style="499" customWidth="1"/>
    <col min="8146" max="8146" width="11.54296875" style="499" customWidth="1"/>
    <col min="8147" max="8147" width="12.81640625" style="499" customWidth="1"/>
    <col min="8148" max="8148" width="14.1796875" style="499" customWidth="1"/>
    <col min="8149" max="8149" width="13.54296875" style="499" customWidth="1"/>
    <col min="8150" max="8150" width="13" style="499" customWidth="1"/>
    <col min="8151" max="8396" width="9.1796875" style="499"/>
    <col min="8397" max="8397" width="5.81640625" style="499" customWidth="1"/>
    <col min="8398" max="8398" width="91.54296875" style="499" customWidth="1"/>
    <col min="8399" max="8399" width="5.81640625" style="499" customWidth="1"/>
    <col min="8400" max="8400" width="20.1796875" style="499" customWidth="1"/>
    <col min="8401" max="8401" width="7.453125" style="499" customWidth="1"/>
    <col min="8402" max="8402" width="11.54296875" style="499" customWidth="1"/>
    <col min="8403" max="8403" width="12.81640625" style="499" customWidth="1"/>
    <col min="8404" max="8404" width="14.1796875" style="499" customWidth="1"/>
    <col min="8405" max="8405" width="13.54296875" style="499" customWidth="1"/>
    <col min="8406" max="8406" width="13" style="499" customWidth="1"/>
    <col min="8407" max="8652" width="9.1796875" style="499"/>
    <col min="8653" max="8653" width="5.81640625" style="499" customWidth="1"/>
    <col min="8654" max="8654" width="91.54296875" style="499" customWidth="1"/>
    <col min="8655" max="8655" width="5.81640625" style="499" customWidth="1"/>
    <col min="8656" max="8656" width="20.1796875" style="499" customWidth="1"/>
    <col min="8657" max="8657" width="7.453125" style="499" customWidth="1"/>
    <col min="8658" max="8658" width="11.54296875" style="499" customWidth="1"/>
    <col min="8659" max="8659" width="12.81640625" style="499" customWidth="1"/>
    <col min="8660" max="8660" width="14.1796875" style="499" customWidth="1"/>
    <col min="8661" max="8661" width="13.54296875" style="499" customWidth="1"/>
    <col min="8662" max="8662" width="13" style="499" customWidth="1"/>
    <col min="8663" max="8908" width="9.1796875" style="499"/>
    <col min="8909" max="8909" width="5.81640625" style="499" customWidth="1"/>
    <col min="8910" max="8910" width="91.54296875" style="499" customWidth="1"/>
    <col min="8911" max="8911" width="5.81640625" style="499" customWidth="1"/>
    <col min="8912" max="8912" width="20.1796875" style="499" customWidth="1"/>
    <col min="8913" max="8913" width="7.453125" style="499" customWidth="1"/>
    <col min="8914" max="8914" width="11.54296875" style="499" customWidth="1"/>
    <col min="8915" max="8915" width="12.81640625" style="499" customWidth="1"/>
    <col min="8916" max="8916" width="14.1796875" style="499" customWidth="1"/>
    <col min="8917" max="8917" width="13.54296875" style="499" customWidth="1"/>
    <col min="8918" max="8918" width="13" style="499" customWidth="1"/>
    <col min="8919" max="9164" width="9.1796875" style="499"/>
    <col min="9165" max="9165" width="5.81640625" style="499" customWidth="1"/>
    <col min="9166" max="9166" width="91.54296875" style="499" customWidth="1"/>
    <col min="9167" max="9167" width="5.81640625" style="499" customWidth="1"/>
    <col min="9168" max="9168" width="20.1796875" style="499" customWidth="1"/>
    <col min="9169" max="9169" width="7.453125" style="499" customWidth="1"/>
    <col min="9170" max="9170" width="11.54296875" style="499" customWidth="1"/>
    <col min="9171" max="9171" width="12.81640625" style="499" customWidth="1"/>
    <col min="9172" max="9172" width="14.1796875" style="499" customWidth="1"/>
    <col min="9173" max="9173" width="13.54296875" style="499" customWidth="1"/>
    <col min="9174" max="9174" width="13" style="499" customWidth="1"/>
    <col min="9175" max="9420" width="9.1796875" style="499"/>
    <col min="9421" max="9421" width="5.81640625" style="499" customWidth="1"/>
    <col min="9422" max="9422" width="91.54296875" style="499" customWidth="1"/>
    <col min="9423" max="9423" width="5.81640625" style="499" customWidth="1"/>
    <col min="9424" max="9424" width="20.1796875" style="499" customWidth="1"/>
    <col min="9425" max="9425" width="7.453125" style="499" customWidth="1"/>
    <col min="9426" max="9426" width="11.54296875" style="499" customWidth="1"/>
    <col min="9427" max="9427" width="12.81640625" style="499" customWidth="1"/>
    <col min="9428" max="9428" width="14.1796875" style="499" customWidth="1"/>
    <col min="9429" max="9429" width="13.54296875" style="499" customWidth="1"/>
    <col min="9430" max="9430" width="13" style="499" customWidth="1"/>
    <col min="9431" max="9676" width="9.1796875" style="499"/>
    <col min="9677" max="9677" width="5.81640625" style="499" customWidth="1"/>
    <col min="9678" max="9678" width="91.54296875" style="499" customWidth="1"/>
    <col min="9679" max="9679" width="5.81640625" style="499" customWidth="1"/>
    <col min="9680" max="9680" width="20.1796875" style="499" customWidth="1"/>
    <col min="9681" max="9681" width="7.453125" style="499" customWidth="1"/>
    <col min="9682" max="9682" width="11.54296875" style="499" customWidth="1"/>
    <col min="9683" max="9683" width="12.81640625" style="499" customWidth="1"/>
    <col min="9684" max="9684" width="14.1796875" style="499" customWidth="1"/>
    <col min="9685" max="9685" width="13.54296875" style="499" customWidth="1"/>
    <col min="9686" max="9686" width="13" style="499" customWidth="1"/>
    <col min="9687" max="9932" width="9.1796875" style="499"/>
    <col min="9933" max="9933" width="5.81640625" style="499" customWidth="1"/>
    <col min="9934" max="9934" width="91.54296875" style="499" customWidth="1"/>
    <col min="9935" max="9935" width="5.81640625" style="499" customWidth="1"/>
    <col min="9936" max="9936" width="20.1796875" style="499" customWidth="1"/>
    <col min="9937" max="9937" width="7.453125" style="499" customWidth="1"/>
    <col min="9938" max="9938" width="11.54296875" style="499" customWidth="1"/>
    <col min="9939" max="9939" width="12.81640625" style="499" customWidth="1"/>
    <col min="9940" max="9940" width="14.1796875" style="499" customWidth="1"/>
    <col min="9941" max="9941" width="13.54296875" style="499" customWidth="1"/>
    <col min="9942" max="9942" width="13" style="499" customWidth="1"/>
    <col min="9943" max="10188" width="9.1796875" style="499"/>
    <col min="10189" max="10189" width="5.81640625" style="499" customWidth="1"/>
    <col min="10190" max="10190" width="91.54296875" style="499" customWidth="1"/>
    <col min="10191" max="10191" width="5.81640625" style="499" customWidth="1"/>
    <col min="10192" max="10192" width="20.1796875" style="499" customWidth="1"/>
    <col min="10193" max="10193" width="7.453125" style="499" customWidth="1"/>
    <col min="10194" max="10194" width="11.54296875" style="499" customWidth="1"/>
    <col min="10195" max="10195" width="12.81640625" style="499" customWidth="1"/>
    <col min="10196" max="10196" width="14.1796875" style="499" customWidth="1"/>
    <col min="10197" max="10197" width="13.54296875" style="499" customWidth="1"/>
    <col min="10198" max="10198" width="13" style="499" customWidth="1"/>
    <col min="10199" max="10444" width="9.1796875" style="499"/>
    <col min="10445" max="10445" width="5.81640625" style="499" customWidth="1"/>
    <col min="10446" max="10446" width="91.54296875" style="499" customWidth="1"/>
    <col min="10447" max="10447" width="5.81640625" style="499" customWidth="1"/>
    <col min="10448" max="10448" width="20.1796875" style="499" customWidth="1"/>
    <col min="10449" max="10449" width="7.453125" style="499" customWidth="1"/>
    <col min="10450" max="10450" width="11.54296875" style="499" customWidth="1"/>
    <col min="10451" max="10451" width="12.81640625" style="499" customWidth="1"/>
    <col min="10452" max="10452" width="14.1796875" style="499" customWidth="1"/>
    <col min="10453" max="10453" width="13.54296875" style="499" customWidth="1"/>
    <col min="10454" max="10454" width="13" style="499" customWidth="1"/>
    <col min="10455" max="10700" width="9.1796875" style="499"/>
    <col min="10701" max="10701" width="5.81640625" style="499" customWidth="1"/>
    <col min="10702" max="10702" width="91.54296875" style="499" customWidth="1"/>
    <col min="10703" max="10703" width="5.81640625" style="499" customWidth="1"/>
    <col min="10704" max="10704" width="20.1796875" style="499" customWidth="1"/>
    <col min="10705" max="10705" width="7.453125" style="499" customWidth="1"/>
    <col min="10706" max="10706" width="11.54296875" style="499" customWidth="1"/>
    <col min="10707" max="10707" width="12.81640625" style="499" customWidth="1"/>
    <col min="10708" max="10708" width="14.1796875" style="499" customWidth="1"/>
    <col min="10709" max="10709" width="13.54296875" style="499" customWidth="1"/>
    <col min="10710" max="10710" width="13" style="499" customWidth="1"/>
    <col min="10711" max="10956" width="9.1796875" style="499"/>
    <col min="10957" max="10957" width="5.81640625" style="499" customWidth="1"/>
    <col min="10958" max="10958" width="91.54296875" style="499" customWidth="1"/>
    <col min="10959" max="10959" width="5.81640625" style="499" customWidth="1"/>
    <col min="10960" max="10960" width="20.1796875" style="499" customWidth="1"/>
    <col min="10961" max="10961" width="7.453125" style="499" customWidth="1"/>
    <col min="10962" max="10962" width="11.54296875" style="499" customWidth="1"/>
    <col min="10963" max="10963" width="12.81640625" style="499" customWidth="1"/>
    <col min="10964" max="10964" width="14.1796875" style="499" customWidth="1"/>
    <col min="10965" max="10965" width="13.54296875" style="499" customWidth="1"/>
    <col min="10966" max="10966" width="13" style="499" customWidth="1"/>
    <col min="10967" max="11212" width="9.1796875" style="499"/>
    <col min="11213" max="11213" width="5.81640625" style="499" customWidth="1"/>
    <col min="11214" max="11214" width="91.54296875" style="499" customWidth="1"/>
    <col min="11215" max="11215" width="5.81640625" style="499" customWidth="1"/>
    <col min="11216" max="11216" width="20.1796875" style="499" customWidth="1"/>
    <col min="11217" max="11217" width="7.453125" style="499" customWidth="1"/>
    <col min="11218" max="11218" width="11.54296875" style="499" customWidth="1"/>
    <col min="11219" max="11219" width="12.81640625" style="499" customWidth="1"/>
    <col min="11220" max="11220" width="14.1796875" style="499" customWidth="1"/>
    <col min="11221" max="11221" width="13.54296875" style="499" customWidth="1"/>
    <col min="11222" max="11222" width="13" style="499" customWidth="1"/>
    <col min="11223" max="11468" width="9.1796875" style="499"/>
    <col min="11469" max="11469" width="5.81640625" style="499" customWidth="1"/>
    <col min="11470" max="11470" width="91.54296875" style="499" customWidth="1"/>
    <col min="11471" max="11471" width="5.81640625" style="499" customWidth="1"/>
    <col min="11472" max="11472" width="20.1796875" style="499" customWidth="1"/>
    <col min="11473" max="11473" width="7.453125" style="499" customWidth="1"/>
    <col min="11474" max="11474" width="11.54296875" style="499" customWidth="1"/>
    <col min="11475" max="11475" width="12.81640625" style="499" customWidth="1"/>
    <col min="11476" max="11476" width="14.1796875" style="499" customWidth="1"/>
    <col min="11477" max="11477" width="13.54296875" style="499" customWidth="1"/>
    <col min="11478" max="11478" width="13" style="499" customWidth="1"/>
    <col min="11479" max="11724" width="9.1796875" style="499"/>
    <col min="11725" max="11725" width="5.81640625" style="499" customWidth="1"/>
    <col min="11726" max="11726" width="91.54296875" style="499" customWidth="1"/>
    <col min="11727" max="11727" width="5.81640625" style="499" customWidth="1"/>
    <col min="11728" max="11728" width="20.1796875" style="499" customWidth="1"/>
    <col min="11729" max="11729" width="7.453125" style="499" customWidth="1"/>
    <col min="11730" max="11730" width="11.54296875" style="499" customWidth="1"/>
    <col min="11731" max="11731" width="12.81640625" style="499" customWidth="1"/>
    <col min="11732" max="11732" width="14.1796875" style="499" customWidth="1"/>
    <col min="11733" max="11733" width="13.54296875" style="499" customWidth="1"/>
    <col min="11734" max="11734" width="13" style="499" customWidth="1"/>
    <col min="11735" max="11980" width="9.1796875" style="499"/>
    <col min="11981" max="11981" width="5.81640625" style="499" customWidth="1"/>
    <col min="11982" max="11982" width="91.54296875" style="499" customWidth="1"/>
    <col min="11983" max="11983" width="5.81640625" style="499" customWidth="1"/>
    <col min="11984" max="11984" width="20.1796875" style="499" customWidth="1"/>
    <col min="11985" max="11985" width="7.453125" style="499" customWidth="1"/>
    <col min="11986" max="11986" width="11.54296875" style="499" customWidth="1"/>
    <col min="11987" max="11987" width="12.81640625" style="499" customWidth="1"/>
    <col min="11988" max="11988" width="14.1796875" style="499" customWidth="1"/>
    <col min="11989" max="11989" width="13.54296875" style="499" customWidth="1"/>
    <col min="11990" max="11990" width="13" style="499" customWidth="1"/>
    <col min="11991" max="12236" width="9.1796875" style="499"/>
    <col min="12237" max="12237" width="5.81640625" style="499" customWidth="1"/>
    <col min="12238" max="12238" width="91.54296875" style="499" customWidth="1"/>
    <col min="12239" max="12239" width="5.81640625" style="499" customWidth="1"/>
    <col min="12240" max="12240" width="20.1796875" style="499" customWidth="1"/>
    <col min="12241" max="12241" width="7.453125" style="499" customWidth="1"/>
    <col min="12242" max="12242" width="11.54296875" style="499" customWidth="1"/>
    <col min="12243" max="12243" width="12.81640625" style="499" customWidth="1"/>
    <col min="12244" max="12244" width="14.1796875" style="499" customWidth="1"/>
    <col min="12245" max="12245" width="13.54296875" style="499" customWidth="1"/>
    <col min="12246" max="12246" width="13" style="499" customWidth="1"/>
    <col min="12247" max="12492" width="9.1796875" style="499"/>
    <col min="12493" max="12493" width="5.81640625" style="499" customWidth="1"/>
    <col min="12494" max="12494" width="91.54296875" style="499" customWidth="1"/>
    <col min="12495" max="12495" width="5.81640625" style="499" customWidth="1"/>
    <col min="12496" max="12496" width="20.1796875" style="499" customWidth="1"/>
    <col min="12497" max="12497" width="7.453125" style="499" customWidth="1"/>
    <col min="12498" max="12498" width="11.54296875" style="499" customWidth="1"/>
    <col min="12499" max="12499" width="12.81640625" style="499" customWidth="1"/>
    <col min="12500" max="12500" width="14.1796875" style="499" customWidth="1"/>
    <col min="12501" max="12501" width="13.54296875" style="499" customWidth="1"/>
    <col min="12502" max="12502" width="13" style="499" customWidth="1"/>
    <col min="12503" max="12748" width="9.1796875" style="499"/>
    <col min="12749" max="12749" width="5.81640625" style="499" customWidth="1"/>
    <col min="12750" max="12750" width="91.54296875" style="499" customWidth="1"/>
    <col min="12751" max="12751" width="5.81640625" style="499" customWidth="1"/>
    <col min="12752" max="12752" width="20.1796875" style="499" customWidth="1"/>
    <col min="12753" max="12753" width="7.453125" style="499" customWidth="1"/>
    <col min="12754" max="12754" width="11.54296875" style="499" customWidth="1"/>
    <col min="12755" max="12755" width="12.81640625" style="499" customWidth="1"/>
    <col min="12756" max="12756" width="14.1796875" style="499" customWidth="1"/>
    <col min="12757" max="12757" width="13.54296875" style="499" customWidth="1"/>
    <col min="12758" max="12758" width="13" style="499" customWidth="1"/>
    <col min="12759" max="13004" width="9.1796875" style="499"/>
    <col min="13005" max="13005" width="5.81640625" style="499" customWidth="1"/>
    <col min="13006" max="13006" width="91.54296875" style="499" customWidth="1"/>
    <col min="13007" max="13007" width="5.81640625" style="499" customWidth="1"/>
    <col min="13008" max="13008" width="20.1796875" style="499" customWidth="1"/>
    <col min="13009" max="13009" width="7.453125" style="499" customWidth="1"/>
    <col min="13010" max="13010" width="11.54296875" style="499" customWidth="1"/>
    <col min="13011" max="13011" width="12.81640625" style="499" customWidth="1"/>
    <col min="13012" max="13012" width="14.1796875" style="499" customWidth="1"/>
    <col min="13013" max="13013" width="13.54296875" style="499" customWidth="1"/>
    <col min="13014" max="13014" width="13" style="499" customWidth="1"/>
    <col min="13015" max="13260" width="9.1796875" style="499"/>
    <col min="13261" max="13261" width="5.81640625" style="499" customWidth="1"/>
    <col min="13262" max="13262" width="91.54296875" style="499" customWidth="1"/>
    <col min="13263" max="13263" width="5.81640625" style="499" customWidth="1"/>
    <col min="13264" max="13264" width="20.1796875" style="499" customWidth="1"/>
    <col min="13265" max="13265" width="7.453125" style="499" customWidth="1"/>
    <col min="13266" max="13266" width="11.54296875" style="499" customWidth="1"/>
    <col min="13267" max="13267" width="12.81640625" style="499" customWidth="1"/>
    <col min="13268" max="13268" width="14.1796875" style="499" customWidth="1"/>
    <col min="13269" max="13269" width="13.54296875" style="499" customWidth="1"/>
    <col min="13270" max="13270" width="13" style="499" customWidth="1"/>
    <col min="13271" max="13516" width="9.1796875" style="499"/>
    <col min="13517" max="13517" width="5.81640625" style="499" customWidth="1"/>
    <col min="13518" max="13518" width="91.54296875" style="499" customWidth="1"/>
    <col min="13519" max="13519" width="5.81640625" style="499" customWidth="1"/>
    <col min="13520" max="13520" width="20.1796875" style="499" customWidth="1"/>
    <col min="13521" max="13521" width="7.453125" style="499" customWidth="1"/>
    <col min="13522" max="13522" width="11.54296875" style="499" customWidth="1"/>
    <col min="13523" max="13523" width="12.81640625" style="499" customWidth="1"/>
    <col min="13524" max="13524" width="14.1796875" style="499" customWidth="1"/>
    <col min="13525" max="13525" width="13.54296875" style="499" customWidth="1"/>
    <col min="13526" max="13526" width="13" style="499" customWidth="1"/>
    <col min="13527" max="13772" width="9.1796875" style="499"/>
    <col min="13773" max="13773" width="5.81640625" style="499" customWidth="1"/>
    <col min="13774" max="13774" width="91.54296875" style="499" customWidth="1"/>
    <col min="13775" max="13775" width="5.81640625" style="499" customWidth="1"/>
    <col min="13776" max="13776" width="20.1796875" style="499" customWidth="1"/>
    <col min="13777" max="13777" width="7.453125" style="499" customWidth="1"/>
    <col min="13778" max="13778" width="11.54296875" style="499" customWidth="1"/>
    <col min="13779" max="13779" width="12.81640625" style="499" customWidth="1"/>
    <col min="13780" max="13780" width="14.1796875" style="499" customWidth="1"/>
    <col min="13781" max="13781" width="13.54296875" style="499" customWidth="1"/>
    <col min="13782" max="13782" width="13" style="499" customWidth="1"/>
    <col min="13783" max="14028" width="9.1796875" style="499"/>
    <col min="14029" max="14029" width="5.81640625" style="499" customWidth="1"/>
    <col min="14030" max="14030" width="91.54296875" style="499" customWidth="1"/>
    <col min="14031" max="14031" width="5.81640625" style="499" customWidth="1"/>
    <col min="14032" max="14032" width="20.1796875" style="499" customWidth="1"/>
    <col min="14033" max="14033" width="7.453125" style="499" customWidth="1"/>
    <col min="14034" max="14034" width="11.54296875" style="499" customWidth="1"/>
    <col min="14035" max="14035" width="12.81640625" style="499" customWidth="1"/>
    <col min="14036" max="14036" width="14.1796875" style="499" customWidth="1"/>
    <col min="14037" max="14037" width="13.54296875" style="499" customWidth="1"/>
    <col min="14038" max="14038" width="13" style="499" customWidth="1"/>
    <col min="14039" max="14284" width="9.1796875" style="499"/>
    <col min="14285" max="14285" width="5.81640625" style="499" customWidth="1"/>
    <col min="14286" max="14286" width="91.54296875" style="499" customWidth="1"/>
    <col min="14287" max="14287" width="5.81640625" style="499" customWidth="1"/>
    <col min="14288" max="14288" width="20.1796875" style="499" customWidth="1"/>
    <col min="14289" max="14289" width="7.453125" style="499" customWidth="1"/>
    <col min="14290" max="14290" width="11.54296875" style="499" customWidth="1"/>
    <col min="14291" max="14291" width="12.81640625" style="499" customWidth="1"/>
    <col min="14292" max="14292" width="14.1796875" style="499" customWidth="1"/>
    <col min="14293" max="14293" width="13.54296875" style="499" customWidth="1"/>
    <col min="14294" max="14294" width="13" style="499" customWidth="1"/>
    <col min="14295" max="14540" width="9.1796875" style="499"/>
    <col min="14541" max="14541" width="5.81640625" style="499" customWidth="1"/>
    <col min="14542" max="14542" width="91.54296875" style="499" customWidth="1"/>
    <col min="14543" max="14543" width="5.81640625" style="499" customWidth="1"/>
    <col min="14544" max="14544" width="20.1796875" style="499" customWidth="1"/>
    <col min="14545" max="14545" width="7.453125" style="499" customWidth="1"/>
    <col min="14546" max="14546" width="11.54296875" style="499" customWidth="1"/>
    <col min="14547" max="14547" width="12.81640625" style="499" customWidth="1"/>
    <col min="14548" max="14548" width="14.1796875" style="499" customWidth="1"/>
    <col min="14549" max="14549" width="13.54296875" style="499" customWidth="1"/>
    <col min="14550" max="14550" width="13" style="499" customWidth="1"/>
    <col min="14551" max="14796" width="9.1796875" style="499"/>
    <col min="14797" max="14797" width="5.81640625" style="499" customWidth="1"/>
    <col min="14798" max="14798" width="91.54296875" style="499" customWidth="1"/>
    <col min="14799" max="14799" width="5.81640625" style="499" customWidth="1"/>
    <col min="14800" max="14800" width="20.1796875" style="499" customWidth="1"/>
    <col min="14801" max="14801" width="7.453125" style="499" customWidth="1"/>
    <col min="14802" max="14802" width="11.54296875" style="499" customWidth="1"/>
    <col min="14803" max="14803" width="12.81640625" style="499" customWidth="1"/>
    <col min="14804" max="14804" width="14.1796875" style="499" customWidth="1"/>
    <col min="14805" max="14805" width="13.54296875" style="499" customWidth="1"/>
    <col min="14806" max="14806" width="13" style="499" customWidth="1"/>
    <col min="14807" max="15052" width="9.1796875" style="499"/>
    <col min="15053" max="15053" width="5.81640625" style="499" customWidth="1"/>
    <col min="15054" max="15054" width="91.54296875" style="499" customWidth="1"/>
    <col min="15055" max="15055" width="5.81640625" style="499" customWidth="1"/>
    <col min="15056" max="15056" width="20.1796875" style="499" customWidth="1"/>
    <col min="15057" max="15057" width="7.453125" style="499" customWidth="1"/>
    <col min="15058" max="15058" width="11.54296875" style="499" customWidth="1"/>
    <col min="15059" max="15059" width="12.81640625" style="499" customWidth="1"/>
    <col min="15060" max="15060" width="14.1796875" style="499" customWidth="1"/>
    <col min="15061" max="15061" width="13.54296875" style="499" customWidth="1"/>
    <col min="15062" max="15062" width="13" style="499" customWidth="1"/>
    <col min="15063" max="15308" width="9.1796875" style="499"/>
    <col min="15309" max="15309" width="5.81640625" style="499" customWidth="1"/>
    <col min="15310" max="15310" width="91.54296875" style="499" customWidth="1"/>
    <col min="15311" max="15311" width="5.81640625" style="499" customWidth="1"/>
    <col min="15312" max="15312" width="20.1796875" style="499" customWidth="1"/>
    <col min="15313" max="15313" width="7.453125" style="499" customWidth="1"/>
    <col min="15314" max="15314" width="11.54296875" style="499" customWidth="1"/>
    <col min="15315" max="15315" width="12.81640625" style="499" customWidth="1"/>
    <col min="15316" max="15316" width="14.1796875" style="499" customWidth="1"/>
    <col min="15317" max="15317" width="13.54296875" style="499" customWidth="1"/>
    <col min="15318" max="15318" width="13" style="499" customWidth="1"/>
    <col min="15319" max="15564" width="9.1796875" style="499"/>
    <col min="15565" max="15565" width="5.81640625" style="499" customWidth="1"/>
    <col min="15566" max="15566" width="91.54296875" style="499" customWidth="1"/>
    <col min="15567" max="15567" width="5.81640625" style="499" customWidth="1"/>
    <col min="15568" max="15568" width="20.1796875" style="499" customWidth="1"/>
    <col min="15569" max="15569" width="7.453125" style="499" customWidth="1"/>
    <col min="15570" max="15570" width="11.54296875" style="499" customWidth="1"/>
    <col min="15571" max="15571" width="12.81640625" style="499" customWidth="1"/>
    <col min="15572" max="15572" width="14.1796875" style="499" customWidth="1"/>
    <col min="15573" max="15573" width="13.54296875" style="499" customWidth="1"/>
    <col min="15574" max="15574" width="13" style="499" customWidth="1"/>
    <col min="15575" max="15820" width="9.1796875" style="499"/>
    <col min="15821" max="15821" width="5.81640625" style="499" customWidth="1"/>
    <col min="15822" max="15822" width="91.54296875" style="499" customWidth="1"/>
    <col min="15823" max="15823" width="5.81640625" style="499" customWidth="1"/>
    <col min="15824" max="15824" width="20.1796875" style="499" customWidth="1"/>
    <col min="15825" max="15825" width="7.453125" style="499" customWidth="1"/>
    <col min="15826" max="15826" width="11.54296875" style="499" customWidth="1"/>
    <col min="15827" max="15827" width="12.81640625" style="499" customWidth="1"/>
    <col min="15828" max="15828" width="14.1796875" style="499" customWidth="1"/>
    <col min="15829" max="15829" width="13.54296875" style="499" customWidth="1"/>
    <col min="15830" max="15830" width="13" style="499" customWidth="1"/>
    <col min="15831" max="16076" width="9.1796875" style="499"/>
    <col min="16077" max="16077" width="5.81640625" style="499" customWidth="1"/>
    <col min="16078" max="16078" width="91.54296875" style="499" customWidth="1"/>
    <col min="16079" max="16079" width="5.81640625" style="499" customWidth="1"/>
    <col min="16080" max="16080" width="20.1796875" style="499" customWidth="1"/>
    <col min="16081" max="16081" width="7.453125" style="499" customWidth="1"/>
    <col min="16082" max="16082" width="11.54296875" style="499" customWidth="1"/>
    <col min="16083" max="16083" width="12.81640625" style="499" customWidth="1"/>
    <col min="16084" max="16084" width="14.1796875" style="499" customWidth="1"/>
    <col min="16085" max="16085" width="13.54296875" style="499" customWidth="1"/>
    <col min="16086" max="16086" width="13" style="499" customWidth="1"/>
    <col min="16087" max="16384" width="9.1796875" style="499"/>
  </cols>
  <sheetData>
    <row r="1" spans="1:6" s="496" customFormat="1">
      <c r="A1" s="957" t="s">
        <v>1462</v>
      </c>
      <c r="B1" s="957"/>
      <c r="C1" s="958"/>
      <c r="D1" s="958"/>
      <c r="E1" s="958"/>
      <c r="F1" s="957"/>
    </row>
    <row r="2" spans="1:6" ht="31">
      <c r="A2" s="497" t="s">
        <v>1463</v>
      </c>
      <c r="B2" s="497" t="s">
        <v>475</v>
      </c>
      <c r="C2" s="497" t="s">
        <v>476</v>
      </c>
      <c r="D2" s="497" t="s">
        <v>960</v>
      </c>
      <c r="E2" s="490" t="s">
        <v>478</v>
      </c>
      <c r="F2" s="498" t="s">
        <v>572</v>
      </c>
    </row>
    <row r="3" spans="1:6">
      <c r="A3" s="497"/>
      <c r="B3" s="497"/>
      <c r="C3" s="500"/>
      <c r="D3" s="500"/>
      <c r="E3" s="491"/>
      <c r="F3" s="501"/>
    </row>
    <row r="4" spans="1:6">
      <c r="A4" s="502">
        <v>114</v>
      </c>
      <c r="B4" s="503" t="s">
        <v>976</v>
      </c>
      <c r="C4" s="500"/>
      <c r="D4" s="500"/>
      <c r="E4" s="492"/>
      <c r="F4" s="505"/>
    </row>
    <row r="5" spans="1:6">
      <c r="A5" s="502"/>
      <c r="B5" s="503"/>
      <c r="C5" s="500"/>
      <c r="D5" s="500"/>
      <c r="E5" s="492"/>
      <c r="F5" s="505"/>
    </row>
    <row r="6" spans="1:6" ht="279">
      <c r="A6" s="500">
        <v>114.01</v>
      </c>
      <c r="B6" s="506" t="s">
        <v>1464</v>
      </c>
      <c r="C6" s="507"/>
      <c r="D6" s="500"/>
      <c r="E6" s="49"/>
      <c r="F6" s="508"/>
    </row>
    <row r="7" spans="1:6" ht="31">
      <c r="A7" s="500" t="s">
        <v>66</v>
      </c>
      <c r="B7" s="506" t="s">
        <v>1465</v>
      </c>
      <c r="C7" s="509" t="s">
        <v>890</v>
      </c>
      <c r="D7" s="507">
        <v>1</v>
      </c>
      <c r="E7" s="815"/>
      <c r="F7" s="816">
        <f>D7*E7</f>
        <v>0</v>
      </c>
    </row>
    <row r="8" spans="1:6" ht="31">
      <c r="A8" s="500" t="s">
        <v>1383</v>
      </c>
      <c r="B8" s="506" t="s">
        <v>1466</v>
      </c>
      <c r="C8" s="509" t="s">
        <v>890</v>
      </c>
      <c r="D8" s="507">
        <v>1</v>
      </c>
      <c r="E8" s="815"/>
      <c r="F8" s="816">
        <f>D8*E8</f>
        <v>0</v>
      </c>
    </row>
    <row r="9" spans="1:6" ht="62">
      <c r="A9" s="500">
        <v>114.02</v>
      </c>
      <c r="B9" s="506" t="s">
        <v>1467</v>
      </c>
      <c r="C9" s="509" t="s">
        <v>1468</v>
      </c>
      <c r="D9" s="507">
        <v>1</v>
      </c>
      <c r="E9" s="815"/>
      <c r="F9" s="816">
        <f t="shared" ref="F9:F21" si="0">D9*E9</f>
        <v>0</v>
      </c>
    </row>
    <row r="10" spans="1:6" ht="93">
      <c r="A10" s="500">
        <v>114.03</v>
      </c>
      <c r="B10" s="506" t="s">
        <v>1469</v>
      </c>
      <c r="C10" s="509" t="s">
        <v>890</v>
      </c>
      <c r="D10" s="507">
        <v>406</v>
      </c>
      <c r="E10" s="815"/>
      <c r="F10" s="816">
        <f t="shared" si="0"/>
        <v>0</v>
      </c>
    </row>
    <row r="11" spans="1:6" ht="93">
      <c r="A11" s="500">
        <v>114.04</v>
      </c>
      <c r="B11" s="506" t="s">
        <v>1470</v>
      </c>
      <c r="C11" s="509" t="s">
        <v>890</v>
      </c>
      <c r="D11" s="507">
        <v>10</v>
      </c>
      <c r="E11" s="815"/>
      <c r="F11" s="816">
        <f t="shared" si="0"/>
        <v>0</v>
      </c>
    </row>
    <row r="12" spans="1:6" ht="93">
      <c r="A12" s="500">
        <v>114.05</v>
      </c>
      <c r="B12" s="506" t="s">
        <v>1471</v>
      </c>
      <c r="C12" s="509" t="s">
        <v>890</v>
      </c>
      <c r="D12" s="507">
        <v>5</v>
      </c>
      <c r="E12" s="815"/>
      <c r="F12" s="816">
        <f t="shared" si="0"/>
        <v>0</v>
      </c>
    </row>
    <row r="13" spans="1:6" ht="46.5">
      <c r="A13" s="500">
        <v>114.06</v>
      </c>
      <c r="B13" s="506" t="s">
        <v>1472</v>
      </c>
      <c r="C13" s="509" t="s">
        <v>890</v>
      </c>
      <c r="D13" s="507">
        <v>206</v>
      </c>
      <c r="E13" s="815"/>
      <c r="F13" s="816">
        <f t="shared" si="0"/>
        <v>0</v>
      </c>
    </row>
    <row r="14" spans="1:6" ht="62">
      <c r="A14" s="500">
        <v>114.07</v>
      </c>
      <c r="B14" s="506" t="s">
        <v>1473</v>
      </c>
      <c r="C14" s="509" t="s">
        <v>890</v>
      </c>
      <c r="D14" s="507">
        <v>6</v>
      </c>
      <c r="E14" s="815"/>
      <c r="F14" s="816">
        <f t="shared" si="0"/>
        <v>0</v>
      </c>
    </row>
    <row r="15" spans="1:6" ht="93">
      <c r="A15" s="500">
        <v>114.08</v>
      </c>
      <c r="B15" s="506" t="s">
        <v>1474</v>
      </c>
      <c r="C15" s="509" t="s">
        <v>890</v>
      </c>
      <c r="D15" s="507">
        <v>6</v>
      </c>
      <c r="E15" s="815"/>
      <c r="F15" s="816">
        <f t="shared" si="0"/>
        <v>0</v>
      </c>
    </row>
    <row r="16" spans="1:6" ht="108.5">
      <c r="A16" s="500">
        <v>114.09</v>
      </c>
      <c r="B16" s="506" t="s">
        <v>1475</v>
      </c>
      <c r="C16" s="509" t="s">
        <v>890</v>
      </c>
      <c r="D16" s="507">
        <v>10</v>
      </c>
      <c r="E16" s="815"/>
      <c r="F16" s="816">
        <f t="shared" si="0"/>
        <v>0</v>
      </c>
    </row>
    <row r="17" spans="1:6" ht="108.5">
      <c r="A17" s="507">
        <v>114.1</v>
      </c>
      <c r="B17" s="506" t="s">
        <v>1476</v>
      </c>
      <c r="C17" s="509" t="s">
        <v>890</v>
      </c>
      <c r="D17" s="507">
        <v>10</v>
      </c>
      <c r="E17" s="815"/>
      <c r="F17" s="816">
        <f t="shared" si="0"/>
        <v>0</v>
      </c>
    </row>
    <row r="18" spans="1:6" ht="93">
      <c r="A18" s="500">
        <v>114.11</v>
      </c>
      <c r="B18" s="506" t="s">
        <v>1477</v>
      </c>
      <c r="C18" s="509" t="s">
        <v>890</v>
      </c>
      <c r="D18" s="507">
        <v>10</v>
      </c>
      <c r="E18" s="815"/>
      <c r="F18" s="816">
        <f t="shared" si="0"/>
        <v>0</v>
      </c>
    </row>
    <row r="19" spans="1:6" ht="108.5">
      <c r="A19" s="500">
        <v>114.12</v>
      </c>
      <c r="B19" s="506" t="s">
        <v>1478</v>
      </c>
      <c r="C19" s="505" t="s">
        <v>1479</v>
      </c>
      <c r="D19" s="817">
        <v>5000</v>
      </c>
      <c r="E19" s="815"/>
      <c r="F19" s="816">
        <f t="shared" si="0"/>
        <v>0</v>
      </c>
    </row>
    <row r="20" spans="1:6" s="510" customFormat="1" ht="62">
      <c r="A20" s="500">
        <v>114.13</v>
      </c>
      <c r="B20" s="506" t="s">
        <v>1480</v>
      </c>
      <c r="C20" s="509" t="s">
        <v>890</v>
      </c>
      <c r="D20" s="817">
        <v>100</v>
      </c>
      <c r="E20" s="815"/>
      <c r="F20" s="816">
        <f t="shared" si="0"/>
        <v>0</v>
      </c>
    </row>
    <row r="21" spans="1:6" ht="139.5">
      <c r="A21" s="500">
        <v>114.14</v>
      </c>
      <c r="B21" s="506" t="s">
        <v>1481</v>
      </c>
      <c r="C21" s="509" t="s">
        <v>890</v>
      </c>
      <c r="D21" s="507">
        <v>1</v>
      </c>
      <c r="E21" s="815"/>
      <c r="F21" s="816">
        <f t="shared" si="0"/>
        <v>0</v>
      </c>
    </row>
    <row r="22" spans="1:6" ht="46.5">
      <c r="A22" s="500">
        <v>114.15</v>
      </c>
      <c r="B22" s="506" t="s">
        <v>1482</v>
      </c>
      <c r="C22" s="509" t="s">
        <v>890</v>
      </c>
      <c r="D22" s="507">
        <v>1</v>
      </c>
      <c r="E22" s="815"/>
      <c r="F22" s="816">
        <f>D22*E22</f>
        <v>0</v>
      </c>
    </row>
    <row r="23" spans="1:6">
      <c r="A23" s="500"/>
      <c r="B23" s="506" t="s">
        <v>1483</v>
      </c>
      <c r="C23" s="509"/>
      <c r="D23" s="507"/>
      <c r="E23" s="818"/>
      <c r="F23" s="816"/>
    </row>
    <row r="24" spans="1:6">
      <c r="A24" s="500"/>
      <c r="B24" s="506" t="s">
        <v>1484</v>
      </c>
      <c r="C24" s="509"/>
      <c r="D24" s="507"/>
      <c r="E24" s="818"/>
      <c r="F24" s="816"/>
    </row>
    <row r="25" spans="1:6">
      <c r="A25" s="500"/>
      <c r="B25" s="506" t="s">
        <v>1485</v>
      </c>
      <c r="C25" s="509"/>
      <c r="D25" s="507"/>
      <c r="E25" s="818"/>
      <c r="F25" s="816"/>
    </row>
    <row r="26" spans="1:6">
      <c r="A26" s="500"/>
      <c r="B26" s="506" t="s">
        <v>1486</v>
      </c>
      <c r="C26" s="509"/>
      <c r="D26" s="507"/>
      <c r="E26" s="818"/>
      <c r="F26" s="816"/>
    </row>
    <row r="27" spans="1:6">
      <c r="A27" s="500"/>
      <c r="B27" s="506" t="s">
        <v>1487</v>
      </c>
      <c r="C27" s="509"/>
      <c r="D27" s="507"/>
      <c r="E27" s="818"/>
      <c r="F27" s="816"/>
    </row>
    <row r="28" spans="1:6">
      <c r="A28" s="500"/>
      <c r="B28" s="506" t="s">
        <v>1488</v>
      </c>
      <c r="C28" s="509"/>
      <c r="D28" s="507"/>
      <c r="E28" s="818"/>
      <c r="F28" s="816"/>
    </row>
    <row r="29" spans="1:6">
      <c r="A29" s="500"/>
      <c r="B29" s="506" t="s">
        <v>1489</v>
      </c>
      <c r="C29" s="509"/>
      <c r="D29" s="507"/>
      <c r="E29" s="818"/>
      <c r="F29" s="816"/>
    </row>
    <row r="30" spans="1:6">
      <c r="A30" s="500"/>
      <c r="B30" s="506" t="s">
        <v>1490</v>
      </c>
      <c r="C30" s="509"/>
      <c r="D30" s="507"/>
      <c r="E30" s="818"/>
      <c r="F30" s="816"/>
    </row>
    <row r="31" spans="1:6">
      <c r="A31" s="500"/>
      <c r="B31" s="506" t="s">
        <v>1491</v>
      </c>
      <c r="C31" s="509"/>
      <c r="D31" s="507"/>
      <c r="E31" s="818"/>
      <c r="F31" s="816"/>
    </row>
    <row r="32" spans="1:6" ht="46.5">
      <c r="A32" s="500">
        <v>114.16</v>
      </c>
      <c r="B32" s="506" t="s">
        <v>1492</v>
      </c>
      <c r="C32" s="509" t="s">
        <v>890</v>
      </c>
      <c r="D32" s="507" t="s">
        <v>485</v>
      </c>
      <c r="E32" s="815"/>
      <c r="F32" s="816"/>
    </row>
    <row r="33" spans="1:6" ht="46.5">
      <c r="A33" s="500">
        <v>114.17</v>
      </c>
      <c r="B33" s="506" t="s">
        <v>1493</v>
      </c>
      <c r="C33" s="509" t="s">
        <v>890</v>
      </c>
      <c r="D33" s="507">
        <v>4</v>
      </c>
      <c r="E33" s="815"/>
      <c r="F33" s="816">
        <f>D33*E33</f>
        <v>0</v>
      </c>
    </row>
    <row r="34" spans="1:6" s="496" customFormat="1" ht="139.5">
      <c r="A34" s="500">
        <v>114.18</v>
      </c>
      <c r="B34" s="506" t="s">
        <v>1494</v>
      </c>
      <c r="C34" s="500" t="s">
        <v>890</v>
      </c>
      <c r="D34" s="819">
        <v>1</v>
      </c>
      <c r="E34" s="815"/>
      <c r="F34" s="816">
        <f>D34*E34</f>
        <v>0</v>
      </c>
    </row>
    <row r="35" spans="1:6" s="496" customFormat="1">
      <c r="A35" s="497"/>
      <c r="B35" s="512" t="s">
        <v>1495</v>
      </c>
      <c r="C35" s="500"/>
      <c r="D35" s="817"/>
      <c r="E35" s="818"/>
      <c r="F35" s="820">
        <f>SUM(F6:F34)</f>
        <v>0</v>
      </c>
    </row>
  </sheetData>
  <sheetProtection algorithmName="SHA-512" hashValue="L22XDmVDAcwdOovTmyGqi7lRgfYruxR1lLcUghMVH6PkHolJ+9RAJRIijtpKjW+dxBzI6JDHHshooyI4afqW0A==" saltValue="wXhNM7dVsy+O4LBLxKpAjQ==" spinCount="100000" sheet="1" objects="1" scenarios="1" formatColumns="0"/>
  <mergeCells count="1">
    <mergeCell ref="A1:F1"/>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F18"/>
  <sheetViews>
    <sheetView zoomScale="85" zoomScaleNormal="85" workbookViewId="0">
      <selection activeCell="B5" sqref="B5"/>
    </sheetView>
  </sheetViews>
  <sheetFormatPr defaultColWidth="9.1796875" defaultRowHeight="15.5"/>
  <cols>
    <col min="1" max="1" width="10.7265625" style="537" customWidth="1"/>
    <col min="2" max="2" width="53.1796875" style="522" customWidth="1"/>
    <col min="3" max="3" width="6.54296875" style="522" bestFit="1" customWidth="1"/>
    <col min="4" max="4" width="12.81640625" style="522" customWidth="1"/>
    <col min="5" max="5" width="11.54296875" style="538" customWidth="1"/>
    <col min="6" max="6" width="11.81640625" style="522" customWidth="1"/>
    <col min="7" max="190" width="9.1796875" style="522"/>
    <col min="191" max="191" width="5.81640625" style="522" customWidth="1"/>
    <col min="192" max="192" width="91.54296875" style="522" customWidth="1"/>
    <col min="193" max="193" width="5.81640625" style="522" customWidth="1"/>
    <col min="194" max="194" width="20.1796875" style="522" customWidth="1"/>
    <col min="195" max="195" width="7.453125" style="522" customWidth="1"/>
    <col min="196" max="196" width="11.54296875" style="522" customWidth="1"/>
    <col min="197" max="197" width="12.81640625" style="522" customWidth="1"/>
    <col min="198" max="198" width="14.1796875" style="522" customWidth="1"/>
    <col min="199" max="199" width="13.54296875" style="522" customWidth="1"/>
    <col min="200" max="200" width="13" style="522" customWidth="1"/>
    <col min="201" max="446" width="9.1796875" style="522"/>
    <col min="447" max="447" width="5.81640625" style="522" customWidth="1"/>
    <col min="448" max="448" width="91.54296875" style="522" customWidth="1"/>
    <col min="449" max="449" width="5.81640625" style="522" customWidth="1"/>
    <col min="450" max="450" width="20.1796875" style="522" customWidth="1"/>
    <col min="451" max="451" width="7.453125" style="522" customWidth="1"/>
    <col min="452" max="452" width="11.54296875" style="522" customWidth="1"/>
    <col min="453" max="453" width="12.81640625" style="522" customWidth="1"/>
    <col min="454" max="454" width="14.1796875" style="522" customWidth="1"/>
    <col min="455" max="455" width="13.54296875" style="522" customWidth="1"/>
    <col min="456" max="456" width="13" style="522" customWidth="1"/>
    <col min="457" max="702" width="9.1796875" style="522"/>
    <col min="703" max="703" width="5.81640625" style="522" customWidth="1"/>
    <col min="704" max="704" width="91.54296875" style="522" customWidth="1"/>
    <col min="705" max="705" width="5.81640625" style="522" customWidth="1"/>
    <col min="706" max="706" width="20.1796875" style="522" customWidth="1"/>
    <col min="707" max="707" width="7.453125" style="522" customWidth="1"/>
    <col min="708" max="708" width="11.54296875" style="522" customWidth="1"/>
    <col min="709" max="709" width="12.81640625" style="522" customWidth="1"/>
    <col min="710" max="710" width="14.1796875" style="522" customWidth="1"/>
    <col min="711" max="711" width="13.54296875" style="522" customWidth="1"/>
    <col min="712" max="712" width="13" style="522" customWidth="1"/>
    <col min="713" max="958" width="9.1796875" style="522"/>
    <col min="959" max="959" width="5.81640625" style="522" customWidth="1"/>
    <col min="960" max="960" width="91.54296875" style="522" customWidth="1"/>
    <col min="961" max="961" width="5.81640625" style="522" customWidth="1"/>
    <col min="962" max="962" width="20.1796875" style="522" customWidth="1"/>
    <col min="963" max="963" width="7.453125" style="522" customWidth="1"/>
    <col min="964" max="964" width="11.54296875" style="522" customWidth="1"/>
    <col min="965" max="965" width="12.81640625" style="522" customWidth="1"/>
    <col min="966" max="966" width="14.1796875" style="522" customWidth="1"/>
    <col min="967" max="967" width="13.54296875" style="522" customWidth="1"/>
    <col min="968" max="968" width="13" style="522" customWidth="1"/>
    <col min="969" max="1214" width="9.1796875" style="522"/>
    <col min="1215" max="1215" width="5.81640625" style="522" customWidth="1"/>
    <col min="1216" max="1216" width="91.54296875" style="522" customWidth="1"/>
    <col min="1217" max="1217" width="5.81640625" style="522" customWidth="1"/>
    <col min="1218" max="1218" width="20.1796875" style="522" customWidth="1"/>
    <col min="1219" max="1219" width="7.453125" style="522" customWidth="1"/>
    <col min="1220" max="1220" width="11.54296875" style="522" customWidth="1"/>
    <col min="1221" max="1221" width="12.81640625" style="522" customWidth="1"/>
    <col min="1222" max="1222" width="14.1796875" style="522" customWidth="1"/>
    <col min="1223" max="1223" width="13.54296875" style="522" customWidth="1"/>
    <col min="1224" max="1224" width="13" style="522" customWidth="1"/>
    <col min="1225" max="1470" width="9.1796875" style="522"/>
    <col min="1471" max="1471" width="5.81640625" style="522" customWidth="1"/>
    <col min="1472" max="1472" width="91.54296875" style="522" customWidth="1"/>
    <col min="1473" max="1473" width="5.81640625" style="522" customWidth="1"/>
    <col min="1474" max="1474" width="20.1796875" style="522" customWidth="1"/>
    <col min="1475" max="1475" width="7.453125" style="522" customWidth="1"/>
    <col min="1476" max="1476" width="11.54296875" style="522" customWidth="1"/>
    <col min="1477" max="1477" width="12.81640625" style="522" customWidth="1"/>
    <col min="1478" max="1478" width="14.1796875" style="522" customWidth="1"/>
    <col min="1479" max="1479" width="13.54296875" style="522" customWidth="1"/>
    <col min="1480" max="1480" width="13" style="522" customWidth="1"/>
    <col min="1481" max="1726" width="9.1796875" style="522"/>
    <col min="1727" max="1727" width="5.81640625" style="522" customWidth="1"/>
    <col min="1728" max="1728" width="91.54296875" style="522" customWidth="1"/>
    <col min="1729" max="1729" width="5.81640625" style="522" customWidth="1"/>
    <col min="1730" max="1730" width="20.1796875" style="522" customWidth="1"/>
    <col min="1731" max="1731" width="7.453125" style="522" customWidth="1"/>
    <col min="1732" max="1732" width="11.54296875" style="522" customWidth="1"/>
    <col min="1733" max="1733" width="12.81640625" style="522" customWidth="1"/>
    <col min="1734" max="1734" width="14.1796875" style="522" customWidth="1"/>
    <col min="1735" max="1735" width="13.54296875" style="522" customWidth="1"/>
    <col min="1736" max="1736" width="13" style="522" customWidth="1"/>
    <col min="1737" max="1982" width="9.1796875" style="522"/>
    <col min="1983" max="1983" width="5.81640625" style="522" customWidth="1"/>
    <col min="1984" max="1984" width="91.54296875" style="522" customWidth="1"/>
    <col min="1985" max="1985" width="5.81640625" style="522" customWidth="1"/>
    <col min="1986" max="1986" width="20.1796875" style="522" customWidth="1"/>
    <col min="1987" max="1987" width="7.453125" style="522" customWidth="1"/>
    <col min="1988" max="1988" width="11.54296875" style="522" customWidth="1"/>
    <col min="1989" max="1989" width="12.81640625" style="522" customWidth="1"/>
    <col min="1990" max="1990" width="14.1796875" style="522" customWidth="1"/>
    <col min="1991" max="1991" width="13.54296875" style="522" customWidth="1"/>
    <col min="1992" max="1992" width="13" style="522" customWidth="1"/>
    <col min="1993" max="2238" width="9.1796875" style="522"/>
    <col min="2239" max="2239" width="5.81640625" style="522" customWidth="1"/>
    <col min="2240" max="2240" width="91.54296875" style="522" customWidth="1"/>
    <col min="2241" max="2241" width="5.81640625" style="522" customWidth="1"/>
    <col min="2242" max="2242" width="20.1796875" style="522" customWidth="1"/>
    <col min="2243" max="2243" width="7.453125" style="522" customWidth="1"/>
    <col min="2244" max="2244" width="11.54296875" style="522" customWidth="1"/>
    <col min="2245" max="2245" width="12.81640625" style="522" customWidth="1"/>
    <col min="2246" max="2246" width="14.1796875" style="522" customWidth="1"/>
    <col min="2247" max="2247" width="13.54296875" style="522" customWidth="1"/>
    <col min="2248" max="2248" width="13" style="522" customWidth="1"/>
    <col min="2249" max="2494" width="9.1796875" style="522"/>
    <col min="2495" max="2495" width="5.81640625" style="522" customWidth="1"/>
    <col min="2496" max="2496" width="91.54296875" style="522" customWidth="1"/>
    <col min="2497" max="2497" width="5.81640625" style="522" customWidth="1"/>
    <col min="2498" max="2498" width="20.1796875" style="522" customWidth="1"/>
    <col min="2499" max="2499" width="7.453125" style="522" customWidth="1"/>
    <col min="2500" max="2500" width="11.54296875" style="522" customWidth="1"/>
    <col min="2501" max="2501" width="12.81640625" style="522" customWidth="1"/>
    <col min="2502" max="2502" width="14.1796875" style="522" customWidth="1"/>
    <col min="2503" max="2503" width="13.54296875" style="522" customWidth="1"/>
    <col min="2504" max="2504" width="13" style="522" customWidth="1"/>
    <col min="2505" max="2750" width="9.1796875" style="522"/>
    <col min="2751" max="2751" width="5.81640625" style="522" customWidth="1"/>
    <col min="2752" max="2752" width="91.54296875" style="522" customWidth="1"/>
    <col min="2753" max="2753" width="5.81640625" style="522" customWidth="1"/>
    <col min="2754" max="2754" width="20.1796875" style="522" customWidth="1"/>
    <col min="2755" max="2755" width="7.453125" style="522" customWidth="1"/>
    <col min="2756" max="2756" width="11.54296875" style="522" customWidth="1"/>
    <col min="2757" max="2757" width="12.81640625" style="522" customWidth="1"/>
    <col min="2758" max="2758" width="14.1796875" style="522" customWidth="1"/>
    <col min="2759" max="2759" width="13.54296875" style="522" customWidth="1"/>
    <col min="2760" max="2760" width="13" style="522" customWidth="1"/>
    <col min="2761" max="3006" width="9.1796875" style="522"/>
    <col min="3007" max="3007" width="5.81640625" style="522" customWidth="1"/>
    <col min="3008" max="3008" width="91.54296875" style="522" customWidth="1"/>
    <col min="3009" max="3009" width="5.81640625" style="522" customWidth="1"/>
    <col min="3010" max="3010" width="20.1796875" style="522" customWidth="1"/>
    <col min="3011" max="3011" width="7.453125" style="522" customWidth="1"/>
    <col min="3012" max="3012" width="11.54296875" style="522" customWidth="1"/>
    <col min="3013" max="3013" width="12.81640625" style="522" customWidth="1"/>
    <col min="3014" max="3014" width="14.1796875" style="522" customWidth="1"/>
    <col min="3015" max="3015" width="13.54296875" style="522" customWidth="1"/>
    <col min="3016" max="3016" width="13" style="522" customWidth="1"/>
    <col min="3017" max="3262" width="9.1796875" style="522"/>
    <col min="3263" max="3263" width="5.81640625" style="522" customWidth="1"/>
    <col min="3264" max="3264" width="91.54296875" style="522" customWidth="1"/>
    <col min="3265" max="3265" width="5.81640625" style="522" customWidth="1"/>
    <col min="3266" max="3266" width="20.1796875" style="522" customWidth="1"/>
    <col min="3267" max="3267" width="7.453125" style="522" customWidth="1"/>
    <col min="3268" max="3268" width="11.54296875" style="522" customWidth="1"/>
    <col min="3269" max="3269" width="12.81640625" style="522" customWidth="1"/>
    <col min="3270" max="3270" width="14.1796875" style="522" customWidth="1"/>
    <col min="3271" max="3271" width="13.54296875" style="522" customWidth="1"/>
    <col min="3272" max="3272" width="13" style="522" customWidth="1"/>
    <col min="3273" max="3518" width="9.1796875" style="522"/>
    <col min="3519" max="3519" width="5.81640625" style="522" customWidth="1"/>
    <col min="3520" max="3520" width="91.54296875" style="522" customWidth="1"/>
    <col min="3521" max="3521" width="5.81640625" style="522" customWidth="1"/>
    <col min="3522" max="3522" width="20.1796875" style="522" customWidth="1"/>
    <col min="3523" max="3523" width="7.453125" style="522" customWidth="1"/>
    <col min="3524" max="3524" width="11.54296875" style="522" customWidth="1"/>
    <col min="3525" max="3525" width="12.81640625" style="522" customWidth="1"/>
    <col min="3526" max="3526" width="14.1796875" style="522" customWidth="1"/>
    <col min="3527" max="3527" width="13.54296875" style="522" customWidth="1"/>
    <col min="3528" max="3528" width="13" style="522" customWidth="1"/>
    <col min="3529" max="3774" width="9.1796875" style="522"/>
    <col min="3775" max="3775" width="5.81640625" style="522" customWidth="1"/>
    <col min="3776" max="3776" width="91.54296875" style="522" customWidth="1"/>
    <col min="3777" max="3777" width="5.81640625" style="522" customWidth="1"/>
    <col min="3778" max="3778" width="20.1796875" style="522" customWidth="1"/>
    <col min="3779" max="3779" width="7.453125" style="522" customWidth="1"/>
    <col min="3780" max="3780" width="11.54296875" style="522" customWidth="1"/>
    <col min="3781" max="3781" width="12.81640625" style="522" customWidth="1"/>
    <col min="3782" max="3782" width="14.1796875" style="522" customWidth="1"/>
    <col min="3783" max="3783" width="13.54296875" style="522" customWidth="1"/>
    <col min="3784" max="3784" width="13" style="522" customWidth="1"/>
    <col min="3785" max="4030" width="9.1796875" style="522"/>
    <col min="4031" max="4031" width="5.81640625" style="522" customWidth="1"/>
    <col min="4032" max="4032" width="91.54296875" style="522" customWidth="1"/>
    <col min="4033" max="4033" width="5.81640625" style="522" customWidth="1"/>
    <col min="4034" max="4034" width="20.1796875" style="522" customWidth="1"/>
    <col min="4035" max="4035" width="7.453125" style="522" customWidth="1"/>
    <col min="4036" max="4036" width="11.54296875" style="522" customWidth="1"/>
    <col min="4037" max="4037" width="12.81640625" style="522" customWidth="1"/>
    <col min="4038" max="4038" width="14.1796875" style="522" customWidth="1"/>
    <col min="4039" max="4039" width="13.54296875" style="522" customWidth="1"/>
    <col min="4040" max="4040" width="13" style="522" customWidth="1"/>
    <col min="4041" max="4286" width="9.1796875" style="522"/>
    <col min="4287" max="4287" width="5.81640625" style="522" customWidth="1"/>
    <col min="4288" max="4288" width="91.54296875" style="522" customWidth="1"/>
    <col min="4289" max="4289" width="5.81640625" style="522" customWidth="1"/>
    <col min="4290" max="4290" width="20.1796875" style="522" customWidth="1"/>
    <col min="4291" max="4291" width="7.453125" style="522" customWidth="1"/>
    <col min="4292" max="4292" width="11.54296875" style="522" customWidth="1"/>
    <col min="4293" max="4293" width="12.81640625" style="522" customWidth="1"/>
    <col min="4294" max="4294" width="14.1796875" style="522" customWidth="1"/>
    <col min="4295" max="4295" width="13.54296875" style="522" customWidth="1"/>
    <col min="4296" max="4296" width="13" style="522" customWidth="1"/>
    <col min="4297" max="4542" width="9.1796875" style="522"/>
    <col min="4543" max="4543" width="5.81640625" style="522" customWidth="1"/>
    <col min="4544" max="4544" width="91.54296875" style="522" customWidth="1"/>
    <col min="4545" max="4545" width="5.81640625" style="522" customWidth="1"/>
    <col min="4546" max="4546" width="20.1796875" style="522" customWidth="1"/>
    <col min="4547" max="4547" width="7.453125" style="522" customWidth="1"/>
    <col min="4548" max="4548" width="11.54296875" style="522" customWidth="1"/>
    <col min="4549" max="4549" width="12.81640625" style="522" customWidth="1"/>
    <col min="4550" max="4550" width="14.1796875" style="522" customWidth="1"/>
    <col min="4551" max="4551" width="13.54296875" style="522" customWidth="1"/>
    <col min="4552" max="4552" width="13" style="522" customWidth="1"/>
    <col min="4553" max="4798" width="9.1796875" style="522"/>
    <col min="4799" max="4799" width="5.81640625" style="522" customWidth="1"/>
    <col min="4800" max="4800" width="91.54296875" style="522" customWidth="1"/>
    <col min="4801" max="4801" width="5.81640625" style="522" customWidth="1"/>
    <col min="4802" max="4802" width="20.1796875" style="522" customWidth="1"/>
    <col min="4803" max="4803" width="7.453125" style="522" customWidth="1"/>
    <col min="4804" max="4804" width="11.54296875" style="522" customWidth="1"/>
    <col min="4805" max="4805" width="12.81640625" style="522" customWidth="1"/>
    <col min="4806" max="4806" width="14.1796875" style="522" customWidth="1"/>
    <col min="4807" max="4807" width="13.54296875" style="522" customWidth="1"/>
    <col min="4808" max="4808" width="13" style="522" customWidth="1"/>
    <col min="4809" max="5054" width="9.1796875" style="522"/>
    <col min="5055" max="5055" width="5.81640625" style="522" customWidth="1"/>
    <col min="5056" max="5056" width="91.54296875" style="522" customWidth="1"/>
    <col min="5057" max="5057" width="5.81640625" style="522" customWidth="1"/>
    <col min="5058" max="5058" width="20.1796875" style="522" customWidth="1"/>
    <col min="5059" max="5059" width="7.453125" style="522" customWidth="1"/>
    <col min="5060" max="5060" width="11.54296875" style="522" customWidth="1"/>
    <col min="5061" max="5061" width="12.81640625" style="522" customWidth="1"/>
    <col min="5062" max="5062" width="14.1796875" style="522" customWidth="1"/>
    <col min="5063" max="5063" width="13.54296875" style="522" customWidth="1"/>
    <col min="5064" max="5064" width="13" style="522" customWidth="1"/>
    <col min="5065" max="5310" width="9.1796875" style="522"/>
    <col min="5311" max="5311" width="5.81640625" style="522" customWidth="1"/>
    <col min="5312" max="5312" width="91.54296875" style="522" customWidth="1"/>
    <col min="5313" max="5313" width="5.81640625" style="522" customWidth="1"/>
    <col min="5314" max="5314" width="20.1796875" style="522" customWidth="1"/>
    <col min="5315" max="5315" width="7.453125" style="522" customWidth="1"/>
    <col min="5316" max="5316" width="11.54296875" style="522" customWidth="1"/>
    <col min="5317" max="5317" width="12.81640625" style="522" customWidth="1"/>
    <col min="5318" max="5318" width="14.1796875" style="522" customWidth="1"/>
    <col min="5319" max="5319" width="13.54296875" style="522" customWidth="1"/>
    <col min="5320" max="5320" width="13" style="522" customWidth="1"/>
    <col min="5321" max="5566" width="9.1796875" style="522"/>
    <col min="5567" max="5567" width="5.81640625" style="522" customWidth="1"/>
    <col min="5568" max="5568" width="91.54296875" style="522" customWidth="1"/>
    <col min="5569" max="5569" width="5.81640625" style="522" customWidth="1"/>
    <col min="5570" max="5570" width="20.1796875" style="522" customWidth="1"/>
    <col min="5571" max="5571" width="7.453125" style="522" customWidth="1"/>
    <col min="5572" max="5572" width="11.54296875" style="522" customWidth="1"/>
    <col min="5573" max="5573" width="12.81640625" style="522" customWidth="1"/>
    <col min="5574" max="5574" width="14.1796875" style="522" customWidth="1"/>
    <col min="5575" max="5575" width="13.54296875" style="522" customWidth="1"/>
    <col min="5576" max="5576" width="13" style="522" customWidth="1"/>
    <col min="5577" max="5822" width="9.1796875" style="522"/>
    <col min="5823" max="5823" width="5.81640625" style="522" customWidth="1"/>
    <col min="5824" max="5824" width="91.54296875" style="522" customWidth="1"/>
    <col min="5825" max="5825" width="5.81640625" style="522" customWidth="1"/>
    <col min="5826" max="5826" width="20.1796875" style="522" customWidth="1"/>
    <col min="5827" max="5827" width="7.453125" style="522" customWidth="1"/>
    <col min="5828" max="5828" width="11.54296875" style="522" customWidth="1"/>
    <col min="5829" max="5829" width="12.81640625" style="522" customWidth="1"/>
    <col min="5830" max="5830" width="14.1796875" style="522" customWidth="1"/>
    <col min="5831" max="5831" width="13.54296875" style="522" customWidth="1"/>
    <col min="5832" max="5832" width="13" style="522" customWidth="1"/>
    <col min="5833" max="6078" width="9.1796875" style="522"/>
    <col min="6079" max="6079" width="5.81640625" style="522" customWidth="1"/>
    <col min="6080" max="6080" width="91.54296875" style="522" customWidth="1"/>
    <col min="6081" max="6081" width="5.81640625" style="522" customWidth="1"/>
    <col min="6082" max="6082" width="20.1796875" style="522" customWidth="1"/>
    <col min="6083" max="6083" width="7.453125" style="522" customWidth="1"/>
    <col min="6084" max="6084" width="11.54296875" style="522" customWidth="1"/>
    <col min="6085" max="6085" width="12.81640625" style="522" customWidth="1"/>
    <col min="6086" max="6086" width="14.1796875" style="522" customWidth="1"/>
    <col min="6087" max="6087" width="13.54296875" style="522" customWidth="1"/>
    <col min="6088" max="6088" width="13" style="522" customWidth="1"/>
    <col min="6089" max="6334" width="9.1796875" style="522"/>
    <col min="6335" max="6335" width="5.81640625" style="522" customWidth="1"/>
    <col min="6336" max="6336" width="91.54296875" style="522" customWidth="1"/>
    <col min="6337" max="6337" width="5.81640625" style="522" customWidth="1"/>
    <col min="6338" max="6338" width="20.1796875" style="522" customWidth="1"/>
    <col min="6339" max="6339" width="7.453125" style="522" customWidth="1"/>
    <col min="6340" max="6340" width="11.54296875" style="522" customWidth="1"/>
    <col min="6341" max="6341" width="12.81640625" style="522" customWidth="1"/>
    <col min="6342" max="6342" width="14.1796875" style="522" customWidth="1"/>
    <col min="6343" max="6343" width="13.54296875" style="522" customWidth="1"/>
    <col min="6344" max="6344" width="13" style="522" customWidth="1"/>
    <col min="6345" max="6590" width="9.1796875" style="522"/>
    <col min="6591" max="6591" width="5.81640625" style="522" customWidth="1"/>
    <col min="6592" max="6592" width="91.54296875" style="522" customWidth="1"/>
    <col min="6593" max="6593" width="5.81640625" style="522" customWidth="1"/>
    <col min="6594" max="6594" width="20.1796875" style="522" customWidth="1"/>
    <col min="6595" max="6595" width="7.453125" style="522" customWidth="1"/>
    <col min="6596" max="6596" width="11.54296875" style="522" customWidth="1"/>
    <col min="6597" max="6597" width="12.81640625" style="522" customWidth="1"/>
    <col min="6598" max="6598" width="14.1796875" style="522" customWidth="1"/>
    <col min="6599" max="6599" width="13.54296875" style="522" customWidth="1"/>
    <col min="6600" max="6600" width="13" style="522" customWidth="1"/>
    <col min="6601" max="6846" width="9.1796875" style="522"/>
    <col min="6847" max="6847" width="5.81640625" style="522" customWidth="1"/>
    <col min="6848" max="6848" width="91.54296875" style="522" customWidth="1"/>
    <col min="6849" max="6849" width="5.81640625" style="522" customWidth="1"/>
    <col min="6850" max="6850" width="20.1796875" style="522" customWidth="1"/>
    <col min="6851" max="6851" width="7.453125" style="522" customWidth="1"/>
    <col min="6852" max="6852" width="11.54296875" style="522" customWidth="1"/>
    <col min="6853" max="6853" width="12.81640625" style="522" customWidth="1"/>
    <col min="6854" max="6854" width="14.1796875" style="522" customWidth="1"/>
    <col min="6855" max="6855" width="13.54296875" style="522" customWidth="1"/>
    <col min="6856" max="6856" width="13" style="522" customWidth="1"/>
    <col min="6857" max="7102" width="9.1796875" style="522"/>
    <col min="7103" max="7103" width="5.81640625" style="522" customWidth="1"/>
    <col min="7104" max="7104" width="91.54296875" style="522" customWidth="1"/>
    <col min="7105" max="7105" width="5.81640625" style="522" customWidth="1"/>
    <col min="7106" max="7106" width="20.1796875" style="522" customWidth="1"/>
    <col min="7107" max="7107" width="7.453125" style="522" customWidth="1"/>
    <col min="7108" max="7108" width="11.54296875" style="522" customWidth="1"/>
    <col min="7109" max="7109" width="12.81640625" style="522" customWidth="1"/>
    <col min="7110" max="7110" width="14.1796875" style="522" customWidth="1"/>
    <col min="7111" max="7111" width="13.54296875" style="522" customWidth="1"/>
    <col min="7112" max="7112" width="13" style="522" customWidth="1"/>
    <col min="7113" max="7358" width="9.1796875" style="522"/>
    <col min="7359" max="7359" width="5.81640625" style="522" customWidth="1"/>
    <col min="7360" max="7360" width="91.54296875" style="522" customWidth="1"/>
    <col min="7361" max="7361" width="5.81640625" style="522" customWidth="1"/>
    <col min="7362" max="7362" width="20.1796875" style="522" customWidth="1"/>
    <col min="7363" max="7363" width="7.453125" style="522" customWidth="1"/>
    <col min="7364" max="7364" width="11.54296875" style="522" customWidth="1"/>
    <col min="7365" max="7365" width="12.81640625" style="522" customWidth="1"/>
    <col min="7366" max="7366" width="14.1796875" style="522" customWidth="1"/>
    <col min="7367" max="7367" width="13.54296875" style="522" customWidth="1"/>
    <col min="7368" max="7368" width="13" style="522" customWidth="1"/>
    <col min="7369" max="7614" width="9.1796875" style="522"/>
    <col min="7615" max="7615" width="5.81640625" style="522" customWidth="1"/>
    <col min="7616" max="7616" width="91.54296875" style="522" customWidth="1"/>
    <col min="7617" max="7617" width="5.81640625" style="522" customWidth="1"/>
    <col min="7618" max="7618" width="20.1796875" style="522" customWidth="1"/>
    <col min="7619" max="7619" width="7.453125" style="522" customWidth="1"/>
    <col min="7620" max="7620" width="11.54296875" style="522" customWidth="1"/>
    <col min="7621" max="7621" width="12.81640625" style="522" customWidth="1"/>
    <col min="7622" max="7622" width="14.1796875" style="522" customWidth="1"/>
    <col min="7623" max="7623" width="13.54296875" style="522" customWidth="1"/>
    <col min="7624" max="7624" width="13" style="522" customWidth="1"/>
    <col min="7625" max="7870" width="9.1796875" style="522"/>
    <col min="7871" max="7871" width="5.81640625" style="522" customWidth="1"/>
    <col min="7872" max="7872" width="91.54296875" style="522" customWidth="1"/>
    <col min="7873" max="7873" width="5.81640625" style="522" customWidth="1"/>
    <col min="7874" max="7874" width="20.1796875" style="522" customWidth="1"/>
    <col min="7875" max="7875" width="7.453125" style="522" customWidth="1"/>
    <col min="7876" max="7876" width="11.54296875" style="522" customWidth="1"/>
    <col min="7877" max="7877" width="12.81640625" style="522" customWidth="1"/>
    <col min="7878" max="7878" width="14.1796875" style="522" customWidth="1"/>
    <col min="7879" max="7879" width="13.54296875" style="522" customWidth="1"/>
    <col min="7880" max="7880" width="13" style="522" customWidth="1"/>
    <col min="7881" max="8126" width="9.1796875" style="522"/>
    <col min="8127" max="8127" width="5.81640625" style="522" customWidth="1"/>
    <col min="8128" max="8128" width="91.54296875" style="522" customWidth="1"/>
    <col min="8129" max="8129" width="5.81640625" style="522" customWidth="1"/>
    <col min="8130" max="8130" width="20.1796875" style="522" customWidth="1"/>
    <col min="8131" max="8131" width="7.453125" style="522" customWidth="1"/>
    <col min="8132" max="8132" width="11.54296875" style="522" customWidth="1"/>
    <col min="8133" max="8133" width="12.81640625" style="522" customWidth="1"/>
    <col min="8134" max="8134" width="14.1796875" style="522" customWidth="1"/>
    <col min="8135" max="8135" width="13.54296875" style="522" customWidth="1"/>
    <col min="8136" max="8136" width="13" style="522" customWidth="1"/>
    <col min="8137" max="8382" width="9.1796875" style="522"/>
    <col min="8383" max="8383" width="5.81640625" style="522" customWidth="1"/>
    <col min="8384" max="8384" width="91.54296875" style="522" customWidth="1"/>
    <col min="8385" max="8385" width="5.81640625" style="522" customWidth="1"/>
    <col min="8386" max="8386" width="20.1796875" style="522" customWidth="1"/>
    <col min="8387" max="8387" width="7.453125" style="522" customWidth="1"/>
    <col min="8388" max="8388" width="11.54296875" style="522" customWidth="1"/>
    <col min="8389" max="8389" width="12.81640625" style="522" customWidth="1"/>
    <col min="8390" max="8390" width="14.1796875" style="522" customWidth="1"/>
    <col min="8391" max="8391" width="13.54296875" style="522" customWidth="1"/>
    <col min="8392" max="8392" width="13" style="522" customWidth="1"/>
    <col min="8393" max="8638" width="9.1796875" style="522"/>
    <col min="8639" max="8639" width="5.81640625" style="522" customWidth="1"/>
    <col min="8640" max="8640" width="91.54296875" style="522" customWidth="1"/>
    <col min="8641" max="8641" width="5.81640625" style="522" customWidth="1"/>
    <col min="8642" max="8642" width="20.1796875" style="522" customWidth="1"/>
    <col min="8643" max="8643" width="7.453125" style="522" customWidth="1"/>
    <col min="8644" max="8644" width="11.54296875" style="522" customWidth="1"/>
    <col min="8645" max="8645" width="12.81640625" style="522" customWidth="1"/>
    <col min="8646" max="8646" width="14.1796875" style="522" customWidth="1"/>
    <col min="8647" max="8647" width="13.54296875" style="522" customWidth="1"/>
    <col min="8648" max="8648" width="13" style="522" customWidth="1"/>
    <col min="8649" max="8894" width="9.1796875" style="522"/>
    <col min="8895" max="8895" width="5.81640625" style="522" customWidth="1"/>
    <col min="8896" max="8896" width="91.54296875" style="522" customWidth="1"/>
    <col min="8897" max="8897" width="5.81640625" style="522" customWidth="1"/>
    <col min="8898" max="8898" width="20.1796875" style="522" customWidth="1"/>
    <col min="8899" max="8899" width="7.453125" style="522" customWidth="1"/>
    <col min="8900" max="8900" width="11.54296875" style="522" customWidth="1"/>
    <col min="8901" max="8901" width="12.81640625" style="522" customWidth="1"/>
    <col min="8902" max="8902" width="14.1796875" style="522" customWidth="1"/>
    <col min="8903" max="8903" width="13.54296875" style="522" customWidth="1"/>
    <col min="8904" max="8904" width="13" style="522" customWidth="1"/>
    <col min="8905" max="9150" width="9.1796875" style="522"/>
    <col min="9151" max="9151" width="5.81640625" style="522" customWidth="1"/>
    <col min="9152" max="9152" width="91.54296875" style="522" customWidth="1"/>
    <col min="9153" max="9153" width="5.81640625" style="522" customWidth="1"/>
    <col min="9154" max="9154" width="20.1796875" style="522" customWidth="1"/>
    <col min="9155" max="9155" width="7.453125" style="522" customWidth="1"/>
    <col min="9156" max="9156" width="11.54296875" style="522" customWidth="1"/>
    <col min="9157" max="9157" width="12.81640625" style="522" customWidth="1"/>
    <col min="9158" max="9158" width="14.1796875" style="522" customWidth="1"/>
    <col min="9159" max="9159" width="13.54296875" style="522" customWidth="1"/>
    <col min="9160" max="9160" width="13" style="522" customWidth="1"/>
    <col min="9161" max="9406" width="9.1796875" style="522"/>
    <col min="9407" max="9407" width="5.81640625" style="522" customWidth="1"/>
    <col min="9408" max="9408" width="91.54296875" style="522" customWidth="1"/>
    <col min="9409" max="9409" width="5.81640625" style="522" customWidth="1"/>
    <col min="9410" max="9410" width="20.1796875" style="522" customWidth="1"/>
    <col min="9411" max="9411" width="7.453125" style="522" customWidth="1"/>
    <col min="9412" max="9412" width="11.54296875" style="522" customWidth="1"/>
    <col min="9413" max="9413" width="12.81640625" style="522" customWidth="1"/>
    <col min="9414" max="9414" width="14.1796875" style="522" customWidth="1"/>
    <col min="9415" max="9415" width="13.54296875" style="522" customWidth="1"/>
    <col min="9416" max="9416" width="13" style="522" customWidth="1"/>
    <col min="9417" max="9662" width="9.1796875" style="522"/>
    <col min="9663" max="9663" width="5.81640625" style="522" customWidth="1"/>
    <col min="9664" max="9664" width="91.54296875" style="522" customWidth="1"/>
    <col min="9665" max="9665" width="5.81640625" style="522" customWidth="1"/>
    <col min="9666" max="9666" width="20.1796875" style="522" customWidth="1"/>
    <col min="9667" max="9667" width="7.453125" style="522" customWidth="1"/>
    <col min="9668" max="9668" width="11.54296875" style="522" customWidth="1"/>
    <col min="9669" max="9669" width="12.81640625" style="522" customWidth="1"/>
    <col min="9670" max="9670" width="14.1796875" style="522" customWidth="1"/>
    <col min="9671" max="9671" width="13.54296875" style="522" customWidth="1"/>
    <col min="9672" max="9672" width="13" style="522" customWidth="1"/>
    <col min="9673" max="9918" width="9.1796875" style="522"/>
    <col min="9919" max="9919" width="5.81640625" style="522" customWidth="1"/>
    <col min="9920" max="9920" width="91.54296875" style="522" customWidth="1"/>
    <col min="9921" max="9921" width="5.81640625" style="522" customWidth="1"/>
    <col min="9922" max="9922" width="20.1796875" style="522" customWidth="1"/>
    <col min="9923" max="9923" width="7.453125" style="522" customWidth="1"/>
    <col min="9924" max="9924" width="11.54296875" style="522" customWidth="1"/>
    <col min="9925" max="9925" width="12.81640625" style="522" customWidth="1"/>
    <col min="9926" max="9926" width="14.1796875" style="522" customWidth="1"/>
    <col min="9927" max="9927" width="13.54296875" style="522" customWidth="1"/>
    <col min="9928" max="9928" width="13" style="522" customWidth="1"/>
    <col min="9929" max="10174" width="9.1796875" style="522"/>
    <col min="10175" max="10175" width="5.81640625" style="522" customWidth="1"/>
    <col min="10176" max="10176" width="91.54296875" style="522" customWidth="1"/>
    <col min="10177" max="10177" width="5.81640625" style="522" customWidth="1"/>
    <col min="10178" max="10178" width="20.1796875" style="522" customWidth="1"/>
    <col min="10179" max="10179" width="7.453125" style="522" customWidth="1"/>
    <col min="10180" max="10180" width="11.54296875" style="522" customWidth="1"/>
    <col min="10181" max="10181" width="12.81640625" style="522" customWidth="1"/>
    <col min="10182" max="10182" width="14.1796875" style="522" customWidth="1"/>
    <col min="10183" max="10183" width="13.54296875" style="522" customWidth="1"/>
    <col min="10184" max="10184" width="13" style="522" customWidth="1"/>
    <col min="10185" max="10430" width="9.1796875" style="522"/>
    <col min="10431" max="10431" width="5.81640625" style="522" customWidth="1"/>
    <col min="10432" max="10432" width="91.54296875" style="522" customWidth="1"/>
    <col min="10433" max="10433" width="5.81640625" style="522" customWidth="1"/>
    <col min="10434" max="10434" width="20.1796875" style="522" customWidth="1"/>
    <col min="10435" max="10435" width="7.453125" style="522" customWidth="1"/>
    <col min="10436" max="10436" width="11.54296875" style="522" customWidth="1"/>
    <col min="10437" max="10437" width="12.81640625" style="522" customWidth="1"/>
    <col min="10438" max="10438" width="14.1796875" style="522" customWidth="1"/>
    <col min="10439" max="10439" width="13.54296875" style="522" customWidth="1"/>
    <col min="10440" max="10440" width="13" style="522" customWidth="1"/>
    <col min="10441" max="10686" width="9.1796875" style="522"/>
    <col min="10687" max="10687" width="5.81640625" style="522" customWidth="1"/>
    <col min="10688" max="10688" width="91.54296875" style="522" customWidth="1"/>
    <col min="10689" max="10689" width="5.81640625" style="522" customWidth="1"/>
    <col min="10690" max="10690" width="20.1796875" style="522" customWidth="1"/>
    <col min="10691" max="10691" width="7.453125" style="522" customWidth="1"/>
    <col min="10692" max="10692" width="11.54296875" style="522" customWidth="1"/>
    <col min="10693" max="10693" width="12.81640625" style="522" customWidth="1"/>
    <col min="10694" max="10694" width="14.1796875" style="522" customWidth="1"/>
    <col min="10695" max="10695" width="13.54296875" style="522" customWidth="1"/>
    <col min="10696" max="10696" width="13" style="522" customWidth="1"/>
    <col min="10697" max="10942" width="9.1796875" style="522"/>
    <col min="10943" max="10943" width="5.81640625" style="522" customWidth="1"/>
    <col min="10944" max="10944" width="91.54296875" style="522" customWidth="1"/>
    <col min="10945" max="10945" width="5.81640625" style="522" customWidth="1"/>
    <col min="10946" max="10946" width="20.1796875" style="522" customWidth="1"/>
    <col min="10947" max="10947" width="7.453125" style="522" customWidth="1"/>
    <col min="10948" max="10948" width="11.54296875" style="522" customWidth="1"/>
    <col min="10949" max="10949" width="12.81640625" style="522" customWidth="1"/>
    <col min="10950" max="10950" width="14.1796875" style="522" customWidth="1"/>
    <col min="10951" max="10951" width="13.54296875" style="522" customWidth="1"/>
    <col min="10952" max="10952" width="13" style="522" customWidth="1"/>
    <col min="10953" max="11198" width="9.1796875" style="522"/>
    <col min="11199" max="11199" width="5.81640625" style="522" customWidth="1"/>
    <col min="11200" max="11200" width="91.54296875" style="522" customWidth="1"/>
    <col min="11201" max="11201" width="5.81640625" style="522" customWidth="1"/>
    <col min="11202" max="11202" width="20.1796875" style="522" customWidth="1"/>
    <col min="11203" max="11203" width="7.453125" style="522" customWidth="1"/>
    <col min="11204" max="11204" width="11.54296875" style="522" customWidth="1"/>
    <col min="11205" max="11205" width="12.81640625" style="522" customWidth="1"/>
    <col min="11206" max="11206" width="14.1796875" style="522" customWidth="1"/>
    <col min="11207" max="11207" width="13.54296875" style="522" customWidth="1"/>
    <col min="11208" max="11208" width="13" style="522" customWidth="1"/>
    <col min="11209" max="11454" width="9.1796875" style="522"/>
    <col min="11455" max="11455" width="5.81640625" style="522" customWidth="1"/>
    <col min="11456" max="11456" width="91.54296875" style="522" customWidth="1"/>
    <col min="11457" max="11457" width="5.81640625" style="522" customWidth="1"/>
    <col min="11458" max="11458" width="20.1796875" style="522" customWidth="1"/>
    <col min="11459" max="11459" width="7.453125" style="522" customWidth="1"/>
    <col min="11460" max="11460" width="11.54296875" style="522" customWidth="1"/>
    <col min="11461" max="11461" width="12.81640625" style="522" customWidth="1"/>
    <col min="11462" max="11462" width="14.1796875" style="522" customWidth="1"/>
    <col min="11463" max="11463" width="13.54296875" style="522" customWidth="1"/>
    <col min="11464" max="11464" width="13" style="522" customWidth="1"/>
    <col min="11465" max="11710" width="9.1796875" style="522"/>
    <col min="11711" max="11711" width="5.81640625" style="522" customWidth="1"/>
    <col min="11712" max="11712" width="91.54296875" style="522" customWidth="1"/>
    <col min="11713" max="11713" width="5.81640625" style="522" customWidth="1"/>
    <col min="11714" max="11714" width="20.1796875" style="522" customWidth="1"/>
    <col min="11715" max="11715" width="7.453125" style="522" customWidth="1"/>
    <col min="11716" max="11716" width="11.54296875" style="522" customWidth="1"/>
    <col min="11717" max="11717" width="12.81640625" style="522" customWidth="1"/>
    <col min="11718" max="11718" width="14.1796875" style="522" customWidth="1"/>
    <col min="11719" max="11719" width="13.54296875" style="522" customWidth="1"/>
    <col min="11720" max="11720" width="13" style="522" customWidth="1"/>
    <col min="11721" max="11966" width="9.1796875" style="522"/>
    <col min="11967" max="11967" width="5.81640625" style="522" customWidth="1"/>
    <col min="11968" max="11968" width="91.54296875" style="522" customWidth="1"/>
    <col min="11969" max="11969" width="5.81640625" style="522" customWidth="1"/>
    <col min="11970" max="11970" width="20.1796875" style="522" customWidth="1"/>
    <col min="11971" max="11971" width="7.453125" style="522" customWidth="1"/>
    <col min="11972" max="11972" width="11.54296875" style="522" customWidth="1"/>
    <col min="11973" max="11973" width="12.81640625" style="522" customWidth="1"/>
    <col min="11974" max="11974" width="14.1796875" style="522" customWidth="1"/>
    <col min="11975" max="11975" width="13.54296875" style="522" customWidth="1"/>
    <col min="11976" max="11976" width="13" style="522" customWidth="1"/>
    <col min="11977" max="12222" width="9.1796875" style="522"/>
    <col min="12223" max="12223" width="5.81640625" style="522" customWidth="1"/>
    <col min="12224" max="12224" width="91.54296875" style="522" customWidth="1"/>
    <col min="12225" max="12225" width="5.81640625" style="522" customWidth="1"/>
    <col min="12226" max="12226" width="20.1796875" style="522" customWidth="1"/>
    <col min="12227" max="12227" width="7.453125" style="522" customWidth="1"/>
    <col min="12228" max="12228" width="11.54296875" style="522" customWidth="1"/>
    <col min="12229" max="12229" width="12.81640625" style="522" customWidth="1"/>
    <col min="12230" max="12230" width="14.1796875" style="522" customWidth="1"/>
    <col min="12231" max="12231" width="13.54296875" style="522" customWidth="1"/>
    <col min="12232" max="12232" width="13" style="522" customWidth="1"/>
    <col min="12233" max="12478" width="9.1796875" style="522"/>
    <col min="12479" max="12479" width="5.81640625" style="522" customWidth="1"/>
    <col min="12480" max="12480" width="91.54296875" style="522" customWidth="1"/>
    <col min="12481" max="12481" width="5.81640625" style="522" customWidth="1"/>
    <col min="12482" max="12482" width="20.1796875" style="522" customWidth="1"/>
    <col min="12483" max="12483" width="7.453125" style="522" customWidth="1"/>
    <col min="12484" max="12484" width="11.54296875" style="522" customWidth="1"/>
    <col min="12485" max="12485" width="12.81640625" style="522" customWidth="1"/>
    <col min="12486" max="12486" width="14.1796875" style="522" customWidth="1"/>
    <col min="12487" max="12487" width="13.54296875" style="522" customWidth="1"/>
    <col min="12488" max="12488" width="13" style="522" customWidth="1"/>
    <col min="12489" max="12734" width="9.1796875" style="522"/>
    <col min="12735" max="12735" width="5.81640625" style="522" customWidth="1"/>
    <col min="12736" max="12736" width="91.54296875" style="522" customWidth="1"/>
    <col min="12737" max="12737" width="5.81640625" style="522" customWidth="1"/>
    <col min="12738" max="12738" width="20.1796875" style="522" customWidth="1"/>
    <col min="12739" max="12739" width="7.453125" style="522" customWidth="1"/>
    <col min="12740" max="12740" width="11.54296875" style="522" customWidth="1"/>
    <col min="12741" max="12741" width="12.81640625" style="522" customWidth="1"/>
    <col min="12742" max="12742" width="14.1796875" style="522" customWidth="1"/>
    <col min="12743" max="12743" width="13.54296875" style="522" customWidth="1"/>
    <col min="12744" max="12744" width="13" style="522" customWidth="1"/>
    <col min="12745" max="12990" width="9.1796875" style="522"/>
    <col min="12991" max="12991" width="5.81640625" style="522" customWidth="1"/>
    <col min="12992" max="12992" width="91.54296875" style="522" customWidth="1"/>
    <col min="12993" max="12993" width="5.81640625" style="522" customWidth="1"/>
    <col min="12994" max="12994" width="20.1796875" style="522" customWidth="1"/>
    <col min="12995" max="12995" width="7.453125" style="522" customWidth="1"/>
    <col min="12996" max="12996" width="11.54296875" style="522" customWidth="1"/>
    <col min="12997" max="12997" width="12.81640625" style="522" customWidth="1"/>
    <col min="12998" max="12998" width="14.1796875" style="522" customWidth="1"/>
    <col min="12999" max="12999" width="13.54296875" style="522" customWidth="1"/>
    <col min="13000" max="13000" width="13" style="522" customWidth="1"/>
    <col min="13001" max="13246" width="9.1796875" style="522"/>
    <col min="13247" max="13247" width="5.81640625" style="522" customWidth="1"/>
    <col min="13248" max="13248" width="91.54296875" style="522" customWidth="1"/>
    <col min="13249" max="13249" width="5.81640625" style="522" customWidth="1"/>
    <col min="13250" max="13250" width="20.1796875" style="522" customWidth="1"/>
    <col min="13251" max="13251" width="7.453125" style="522" customWidth="1"/>
    <col min="13252" max="13252" width="11.54296875" style="522" customWidth="1"/>
    <col min="13253" max="13253" width="12.81640625" style="522" customWidth="1"/>
    <col min="13254" max="13254" width="14.1796875" style="522" customWidth="1"/>
    <col min="13255" max="13255" width="13.54296875" style="522" customWidth="1"/>
    <col min="13256" max="13256" width="13" style="522" customWidth="1"/>
    <col min="13257" max="13502" width="9.1796875" style="522"/>
    <col min="13503" max="13503" width="5.81640625" style="522" customWidth="1"/>
    <col min="13504" max="13504" width="91.54296875" style="522" customWidth="1"/>
    <col min="13505" max="13505" width="5.81640625" style="522" customWidth="1"/>
    <col min="13506" max="13506" width="20.1796875" style="522" customWidth="1"/>
    <col min="13507" max="13507" width="7.453125" style="522" customWidth="1"/>
    <col min="13508" max="13508" width="11.54296875" style="522" customWidth="1"/>
    <col min="13509" max="13509" width="12.81640625" style="522" customWidth="1"/>
    <col min="13510" max="13510" width="14.1796875" style="522" customWidth="1"/>
    <col min="13511" max="13511" width="13.54296875" style="522" customWidth="1"/>
    <col min="13512" max="13512" width="13" style="522" customWidth="1"/>
    <col min="13513" max="13758" width="9.1796875" style="522"/>
    <col min="13759" max="13759" width="5.81640625" style="522" customWidth="1"/>
    <col min="13760" max="13760" width="91.54296875" style="522" customWidth="1"/>
    <col min="13761" max="13761" width="5.81640625" style="522" customWidth="1"/>
    <col min="13762" max="13762" width="20.1796875" style="522" customWidth="1"/>
    <col min="13763" max="13763" width="7.453125" style="522" customWidth="1"/>
    <col min="13764" max="13764" width="11.54296875" style="522" customWidth="1"/>
    <col min="13765" max="13765" width="12.81640625" style="522" customWidth="1"/>
    <col min="13766" max="13766" width="14.1796875" style="522" customWidth="1"/>
    <col min="13767" max="13767" width="13.54296875" style="522" customWidth="1"/>
    <col min="13768" max="13768" width="13" style="522" customWidth="1"/>
    <col min="13769" max="14014" width="9.1796875" style="522"/>
    <col min="14015" max="14015" width="5.81640625" style="522" customWidth="1"/>
    <col min="14016" max="14016" width="91.54296875" style="522" customWidth="1"/>
    <col min="14017" max="14017" width="5.81640625" style="522" customWidth="1"/>
    <col min="14018" max="14018" width="20.1796875" style="522" customWidth="1"/>
    <col min="14019" max="14019" width="7.453125" style="522" customWidth="1"/>
    <col min="14020" max="14020" width="11.54296875" style="522" customWidth="1"/>
    <col min="14021" max="14021" width="12.81640625" style="522" customWidth="1"/>
    <col min="14022" max="14022" width="14.1796875" style="522" customWidth="1"/>
    <col min="14023" max="14023" width="13.54296875" style="522" customWidth="1"/>
    <col min="14024" max="14024" width="13" style="522" customWidth="1"/>
    <col min="14025" max="14270" width="9.1796875" style="522"/>
    <col min="14271" max="14271" width="5.81640625" style="522" customWidth="1"/>
    <col min="14272" max="14272" width="91.54296875" style="522" customWidth="1"/>
    <col min="14273" max="14273" width="5.81640625" style="522" customWidth="1"/>
    <col min="14274" max="14274" width="20.1796875" style="522" customWidth="1"/>
    <col min="14275" max="14275" width="7.453125" style="522" customWidth="1"/>
    <col min="14276" max="14276" width="11.54296875" style="522" customWidth="1"/>
    <col min="14277" max="14277" width="12.81640625" style="522" customWidth="1"/>
    <col min="14278" max="14278" width="14.1796875" style="522" customWidth="1"/>
    <col min="14279" max="14279" width="13.54296875" style="522" customWidth="1"/>
    <col min="14280" max="14280" width="13" style="522" customWidth="1"/>
    <col min="14281" max="14526" width="9.1796875" style="522"/>
    <col min="14527" max="14527" width="5.81640625" style="522" customWidth="1"/>
    <col min="14528" max="14528" width="91.54296875" style="522" customWidth="1"/>
    <col min="14529" max="14529" width="5.81640625" style="522" customWidth="1"/>
    <col min="14530" max="14530" width="20.1796875" style="522" customWidth="1"/>
    <col min="14531" max="14531" width="7.453125" style="522" customWidth="1"/>
    <col min="14532" max="14532" width="11.54296875" style="522" customWidth="1"/>
    <col min="14533" max="14533" width="12.81640625" style="522" customWidth="1"/>
    <col min="14534" max="14534" width="14.1796875" style="522" customWidth="1"/>
    <col min="14535" max="14535" width="13.54296875" style="522" customWidth="1"/>
    <col min="14536" max="14536" width="13" style="522" customWidth="1"/>
    <col min="14537" max="14782" width="9.1796875" style="522"/>
    <col min="14783" max="14783" width="5.81640625" style="522" customWidth="1"/>
    <col min="14784" max="14784" width="91.54296875" style="522" customWidth="1"/>
    <col min="14785" max="14785" width="5.81640625" style="522" customWidth="1"/>
    <col min="14786" max="14786" width="20.1796875" style="522" customWidth="1"/>
    <col min="14787" max="14787" width="7.453125" style="522" customWidth="1"/>
    <col min="14788" max="14788" width="11.54296875" style="522" customWidth="1"/>
    <col min="14789" max="14789" width="12.81640625" style="522" customWidth="1"/>
    <col min="14790" max="14790" width="14.1796875" style="522" customWidth="1"/>
    <col min="14791" max="14791" width="13.54296875" style="522" customWidth="1"/>
    <col min="14792" max="14792" width="13" style="522" customWidth="1"/>
    <col min="14793" max="15038" width="9.1796875" style="522"/>
    <col min="15039" max="15039" width="5.81640625" style="522" customWidth="1"/>
    <col min="15040" max="15040" width="91.54296875" style="522" customWidth="1"/>
    <col min="15041" max="15041" width="5.81640625" style="522" customWidth="1"/>
    <col min="15042" max="15042" width="20.1796875" style="522" customWidth="1"/>
    <col min="15043" max="15043" width="7.453125" style="522" customWidth="1"/>
    <col min="15044" max="15044" width="11.54296875" style="522" customWidth="1"/>
    <col min="15045" max="15045" width="12.81640625" style="522" customWidth="1"/>
    <col min="15046" max="15046" width="14.1796875" style="522" customWidth="1"/>
    <col min="15047" max="15047" width="13.54296875" style="522" customWidth="1"/>
    <col min="15048" max="15048" width="13" style="522" customWidth="1"/>
    <col min="15049" max="15294" width="9.1796875" style="522"/>
    <col min="15295" max="15295" width="5.81640625" style="522" customWidth="1"/>
    <col min="15296" max="15296" width="91.54296875" style="522" customWidth="1"/>
    <col min="15297" max="15297" width="5.81640625" style="522" customWidth="1"/>
    <col min="15298" max="15298" width="20.1796875" style="522" customWidth="1"/>
    <col min="15299" max="15299" width="7.453125" style="522" customWidth="1"/>
    <col min="15300" max="15300" width="11.54296875" style="522" customWidth="1"/>
    <col min="15301" max="15301" width="12.81640625" style="522" customWidth="1"/>
    <col min="15302" max="15302" width="14.1796875" style="522" customWidth="1"/>
    <col min="15303" max="15303" width="13.54296875" style="522" customWidth="1"/>
    <col min="15304" max="15304" width="13" style="522" customWidth="1"/>
    <col min="15305" max="15550" width="9.1796875" style="522"/>
    <col min="15551" max="15551" width="5.81640625" style="522" customWidth="1"/>
    <col min="15552" max="15552" width="91.54296875" style="522" customWidth="1"/>
    <col min="15553" max="15553" width="5.81640625" style="522" customWidth="1"/>
    <col min="15554" max="15554" width="20.1796875" style="522" customWidth="1"/>
    <col min="15555" max="15555" width="7.453125" style="522" customWidth="1"/>
    <col min="15556" max="15556" width="11.54296875" style="522" customWidth="1"/>
    <col min="15557" max="15557" width="12.81640625" style="522" customWidth="1"/>
    <col min="15558" max="15558" width="14.1796875" style="522" customWidth="1"/>
    <col min="15559" max="15559" width="13.54296875" style="522" customWidth="1"/>
    <col min="15560" max="15560" width="13" style="522" customWidth="1"/>
    <col min="15561" max="15806" width="9.1796875" style="522"/>
    <col min="15807" max="15807" width="5.81640625" style="522" customWidth="1"/>
    <col min="15808" max="15808" width="91.54296875" style="522" customWidth="1"/>
    <col min="15809" max="15809" width="5.81640625" style="522" customWidth="1"/>
    <col min="15810" max="15810" width="20.1796875" style="522" customWidth="1"/>
    <col min="15811" max="15811" width="7.453125" style="522" customWidth="1"/>
    <col min="15812" max="15812" width="11.54296875" style="522" customWidth="1"/>
    <col min="15813" max="15813" width="12.81640625" style="522" customWidth="1"/>
    <col min="15814" max="15814" width="14.1796875" style="522" customWidth="1"/>
    <col min="15815" max="15815" width="13.54296875" style="522" customWidth="1"/>
    <col min="15816" max="15816" width="13" style="522" customWidth="1"/>
    <col min="15817" max="16062" width="9.1796875" style="522"/>
    <col min="16063" max="16063" width="5.81640625" style="522" customWidth="1"/>
    <col min="16064" max="16064" width="91.54296875" style="522" customWidth="1"/>
    <col min="16065" max="16065" width="5.81640625" style="522" customWidth="1"/>
    <col min="16066" max="16066" width="20.1796875" style="522" customWidth="1"/>
    <col min="16067" max="16067" width="7.453125" style="522" customWidth="1"/>
    <col min="16068" max="16068" width="11.54296875" style="522" customWidth="1"/>
    <col min="16069" max="16069" width="12.81640625" style="522" customWidth="1"/>
    <col min="16070" max="16070" width="14.1796875" style="522" customWidth="1"/>
    <col min="16071" max="16071" width="13.54296875" style="522" customWidth="1"/>
    <col min="16072" max="16072" width="13" style="522" customWidth="1"/>
    <col min="16073" max="16384" width="9.1796875" style="522"/>
  </cols>
  <sheetData>
    <row r="1" spans="1:6" s="519" customFormat="1">
      <c r="A1" s="959" t="s">
        <v>1496</v>
      </c>
      <c r="B1" s="959"/>
      <c r="C1" s="960"/>
      <c r="D1" s="960"/>
      <c r="E1" s="960"/>
      <c r="F1" s="959"/>
    </row>
    <row r="2" spans="1:6">
      <c r="A2" s="520" t="s">
        <v>1463</v>
      </c>
      <c r="B2" s="520" t="s">
        <v>475</v>
      </c>
      <c r="C2" s="520" t="s">
        <v>476</v>
      </c>
      <c r="D2" s="520" t="s">
        <v>960</v>
      </c>
      <c r="E2" s="516" t="s">
        <v>478</v>
      </c>
      <c r="F2" s="521" t="s">
        <v>572</v>
      </c>
    </row>
    <row r="3" spans="1:6">
      <c r="A3" s="523"/>
      <c r="B3" s="523"/>
      <c r="C3" s="523"/>
      <c r="D3" s="523"/>
      <c r="E3" s="517"/>
      <c r="F3" s="513"/>
    </row>
    <row r="4" spans="1:6" s="519" customFormat="1">
      <c r="A4" s="520">
        <v>115</v>
      </c>
      <c r="B4" s="524" t="s">
        <v>977</v>
      </c>
      <c r="C4" s="525"/>
      <c r="D4" s="511"/>
      <c r="E4" s="494"/>
      <c r="F4" s="513"/>
    </row>
    <row r="5" spans="1:6" s="529" customFormat="1" ht="240" customHeight="1">
      <c r="A5" s="526">
        <v>115.01</v>
      </c>
      <c r="B5" s="527" t="s">
        <v>1497</v>
      </c>
      <c r="C5" s="526"/>
      <c r="D5" s="526"/>
      <c r="E5" s="494"/>
      <c r="F5" s="528"/>
    </row>
    <row r="6" spans="1:6" s="529" customFormat="1" ht="31">
      <c r="A6" s="526" t="s">
        <v>66</v>
      </c>
      <c r="B6" s="530" t="s">
        <v>1498</v>
      </c>
      <c r="C6" s="531" t="s">
        <v>890</v>
      </c>
      <c r="D6" s="535">
        <v>1</v>
      </c>
      <c r="E6" s="815"/>
      <c r="F6" s="821">
        <f>D6*E6</f>
        <v>0</v>
      </c>
    </row>
    <row r="7" spans="1:6" s="529" customFormat="1" ht="201.5">
      <c r="A7" s="526">
        <v>115.02</v>
      </c>
      <c r="B7" s="527" t="s">
        <v>1499</v>
      </c>
      <c r="C7" s="526"/>
      <c r="D7" s="535"/>
      <c r="E7" s="818"/>
      <c r="F7" s="821"/>
    </row>
    <row r="8" spans="1:6" s="529" customFormat="1">
      <c r="A8" s="526" t="s">
        <v>66</v>
      </c>
      <c r="B8" s="523" t="s">
        <v>1500</v>
      </c>
      <c r="C8" s="531" t="s">
        <v>890</v>
      </c>
      <c r="D8" s="535">
        <v>1</v>
      </c>
      <c r="E8" s="815"/>
      <c r="F8" s="821">
        <f>D8*E8</f>
        <v>0</v>
      </c>
    </row>
    <row r="9" spans="1:6" s="529" customFormat="1" ht="155">
      <c r="A9" s="526">
        <v>115.03</v>
      </c>
      <c r="B9" s="532" t="s">
        <v>1501</v>
      </c>
      <c r="C9" s="531" t="s">
        <v>890</v>
      </c>
      <c r="D9" s="535">
        <v>2</v>
      </c>
      <c r="E9" s="815"/>
      <c r="F9" s="821">
        <f>D9*E9</f>
        <v>0</v>
      </c>
    </row>
    <row r="10" spans="1:6" s="529" customFormat="1" ht="77.5">
      <c r="A10" s="526">
        <v>115.04</v>
      </c>
      <c r="B10" s="533" t="s">
        <v>1502</v>
      </c>
      <c r="C10" s="531" t="s">
        <v>890</v>
      </c>
      <c r="D10" s="535">
        <v>4</v>
      </c>
      <c r="E10" s="815"/>
      <c r="F10" s="821">
        <f>D10*E10</f>
        <v>0</v>
      </c>
    </row>
    <row r="11" spans="1:6" s="529" customFormat="1" ht="139.5">
      <c r="A11" s="526">
        <v>115.05</v>
      </c>
      <c r="B11" s="532" t="s">
        <v>1503</v>
      </c>
      <c r="C11" s="531" t="s">
        <v>890</v>
      </c>
      <c r="D11" s="535">
        <v>155</v>
      </c>
      <c r="E11" s="815"/>
      <c r="F11" s="821">
        <f>D11*E11</f>
        <v>0</v>
      </c>
    </row>
    <row r="12" spans="1:6" s="529" customFormat="1" ht="139.5">
      <c r="A12" s="526">
        <v>115.06</v>
      </c>
      <c r="B12" s="532" t="s">
        <v>1504</v>
      </c>
      <c r="C12" s="531" t="s">
        <v>890</v>
      </c>
      <c r="D12" s="535">
        <v>2</v>
      </c>
      <c r="E12" s="815"/>
      <c r="F12" s="821">
        <f>D12*E12</f>
        <v>0</v>
      </c>
    </row>
    <row r="13" spans="1:6" s="519" customFormat="1" ht="62">
      <c r="A13" s="526">
        <v>115.07</v>
      </c>
      <c r="B13" s="534" t="s">
        <v>1505</v>
      </c>
      <c r="C13" s="526" t="s">
        <v>890</v>
      </c>
      <c r="D13" s="535" t="s">
        <v>485</v>
      </c>
      <c r="E13" s="815"/>
      <c r="F13" s="821"/>
    </row>
    <row r="14" spans="1:6" s="529" customFormat="1" ht="93">
      <c r="A14" s="526">
        <v>115.08</v>
      </c>
      <c r="B14" s="527" t="s">
        <v>1506</v>
      </c>
      <c r="C14" s="526"/>
      <c r="D14" s="535"/>
      <c r="E14" s="818"/>
      <c r="F14" s="821"/>
    </row>
    <row r="15" spans="1:6" s="529" customFormat="1">
      <c r="A15" s="526">
        <v>115.09</v>
      </c>
      <c r="B15" s="530" t="s">
        <v>1507</v>
      </c>
      <c r="C15" s="531" t="s">
        <v>890</v>
      </c>
      <c r="D15" s="535">
        <v>1</v>
      </c>
      <c r="E15" s="815"/>
      <c r="F15" s="821">
        <f>D15*E15</f>
        <v>0</v>
      </c>
    </row>
    <row r="16" spans="1:6" s="529" customFormat="1" ht="172" customHeight="1">
      <c r="A16" s="535">
        <v>115.1</v>
      </c>
      <c r="B16" s="536" t="s">
        <v>1478</v>
      </c>
      <c r="C16" s="526" t="s">
        <v>1479</v>
      </c>
      <c r="D16" s="822">
        <v>1500</v>
      </c>
      <c r="E16" s="815"/>
      <c r="F16" s="821">
        <f>D16*E16</f>
        <v>0</v>
      </c>
    </row>
    <row r="17" spans="1:6" s="529" customFormat="1" ht="108.5">
      <c r="A17" s="526">
        <v>115.11</v>
      </c>
      <c r="B17" s="533" t="s">
        <v>1508</v>
      </c>
      <c r="C17" s="526" t="s">
        <v>1479</v>
      </c>
      <c r="D17" s="822" t="s">
        <v>485</v>
      </c>
      <c r="E17" s="815"/>
      <c r="F17" s="821"/>
    </row>
    <row r="18" spans="1:6" s="519" customFormat="1">
      <c r="A18" s="520"/>
      <c r="B18" s="524" t="s">
        <v>1509</v>
      </c>
      <c r="C18" s="525"/>
      <c r="D18" s="822"/>
      <c r="E18" s="818"/>
      <c r="F18" s="823">
        <f>SUM(F5:F17)</f>
        <v>0</v>
      </c>
    </row>
  </sheetData>
  <sheetProtection algorithmName="SHA-512" hashValue="7usFQvvdEj5ds+0i7fPvEzyDCiBdGLGY81TkBZwLbBLq/MSgUSNIfnL4dXzG2OBD1g6yQZ15g5sPf7to0sxx9A==" saltValue="wX6hel6I1zsdBcKFDq7tkA==" spinCount="100000" sheet="1" objects="1" scenarios="1"/>
  <mergeCells count="1">
    <mergeCell ref="A1:F1"/>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F26"/>
  <sheetViews>
    <sheetView topLeftCell="A22" zoomScale="55" zoomScaleNormal="55" workbookViewId="0">
      <selection activeCell="B24" sqref="B24"/>
    </sheetView>
  </sheetViews>
  <sheetFormatPr defaultColWidth="9.1796875" defaultRowHeight="15.5"/>
  <cols>
    <col min="1" max="1" width="11.1796875" style="537" customWidth="1"/>
    <col min="2" max="2" width="69.26953125" style="522" customWidth="1"/>
    <col min="3" max="3" width="11.81640625" style="537" customWidth="1"/>
    <col min="4" max="4" width="12.54296875" style="537" customWidth="1"/>
    <col min="5" max="5" width="13" style="544" customWidth="1"/>
    <col min="6" max="6" width="10.54296875" style="537" bestFit="1" customWidth="1"/>
    <col min="7" max="189" width="9.1796875" style="522"/>
    <col min="190" max="190" width="5.81640625" style="522" customWidth="1"/>
    <col min="191" max="191" width="91.54296875" style="522" customWidth="1"/>
    <col min="192" max="192" width="5.81640625" style="522" customWidth="1"/>
    <col min="193" max="193" width="20.1796875" style="522" customWidth="1"/>
    <col min="194" max="194" width="7.453125" style="522" customWidth="1"/>
    <col min="195" max="195" width="11.54296875" style="522" customWidth="1"/>
    <col min="196" max="196" width="12.81640625" style="522" customWidth="1"/>
    <col min="197" max="197" width="14.1796875" style="522" customWidth="1"/>
    <col min="198" max="198" width="13.54296875" style="522" customWidth="1"/>
    <col min="199" max="199" width="13" style="522" customWidth="1"/>
    <col min="200" max="445" width="9.1796875" style="522"/>
    <col min="446" max="446" width="5.81640625" style="522" customWidth="1"/>
    <col min="447" max="447" width="91.54296875" style="522" customWidth="1"/>
    <col min="448" max="448" width="5.81640625" style="522" customWidth="1"/>
    <col min="449" max="449" width="20.1796875" style="522" customWidth="1"/>
    <col min="450" max="450" width="7.453125" style="522" customWidth="1"/>
    <col min="451" max="451" width="11.54296875" style="522" customWidth="1"/>
    <col min="452" max="452" width="12.81640625" style="522" customWidth="1"/>
    <col min="453" max="453" width="14.1796875" style="522" customWidth="1"/>
    <col min="454" max="454" width="13.54296875" style="522" customWidth="1"/>
    <col min="455" max="455" width="13" style="522" customWidth="1"/>
    <col min="456" max="701" width="9.1796875" style="522"/>
    <col min="702" max="702" width="5.81640625" style="522" customWidth="1"/>
    <col min="703" max="703" width="91.54296875" style="522" customWidth="1"/>
    <col min="704" max="704" width="5.81640625" style="522" customWidth="1"/>
    <col min="705" max="705" width="20.1796875" style="522" customWidth="1"/>
    <col min="706" max="706" width="7.453125" style="522" customWidth="1"/>
    <col min="707" max="707" width="11.54296875" style="522" customWidth="1"/>
    <col min="708" max="708" width="12.81640625" style="522" customWidth="1"/>
    <col min="709" max="709" width="14.1796875" style="522" customWidth="1"/>
    <col min="710" max="710" width="13.54296875" style="522" customWidth="1"/>
    <col min="711" max="711" width="13" style="522" customWidth="1"/>
    <col min="712" max="957" width="9.1796875" style="522"/>
    <col min="958" max="958" width="5.81640625" style="522" customWidth="1"/>
    <col min="959" max="959" width="91.54296875" style="522" customWidth="1"/>
    <col min="960" max="960" width="5.81640625" style="522" customWidth="1"/>
    <col min="961" max="961" width="20.1796875" style="522" customWidth="1"/>
    <col min="962" max="962" width="7.453125" style="522" customWidth="1"/>
    <col min="963" max="963" width="11.54296875" style="522" customWidth="1"/>
    <col min="964" max="964" width="12.81640625" style="522" customWidth="1"/>
    <col min="965" max="965" width="14.1796875" style="522" customWidth="1"/>
    <col min="966" max="966" width="13.54296875" style="522" customWidth="1"/>
    <col min="967" max="967" width="13" style="522" customWidth="1"/>
    <col min="968" max="1213" width="9.1796875" style="522"/>
    <col min="1214" max="1214" width="5.81640625" style="522" customWidth="1"/>
    <col min="1215" max="1215" width="91.54296875" style="522" customWidth="1"/>
    <col min="1216" max="1216" width="5.81640625" style="522" customWidth="1"/>
    <col min="1217" max="1217" width="20.1796875" style="522" customWidth="1"/>
    <col min="1218" max="1218" width="7.453125" style="522" customWidth="1"/>
    <col min="1219" max="1219" width="11.54296875" style="522" customWidth="1"/>
    <col min="1220" max="1220" width="12.81640625" style="522" customWidth="1"/>
    <col min="1221" max="1221" width="14.1796875" style="522" customWidth="1"/>
    <col min="1222" max="1222" width="13.54296875" style="522" customWidth="1"/>
    <col min="1223" max="1223" width="13" style="522" customWidth="1"/>
    <col min="1224" max="1469" width="9.1796875" style="522"/>
    <col min="1470" max="1470" width="5.81640625" style="522" customWidth="1"/>
    <col min="1471" max="1471" width="91.54296875" style="522" customWidth="1"/>
    <col min="1472" max="1472" width="5.81640625" style="522" customWidth="1"/>
    <col min="1473" max="1473" width="20.1796875" style="522" customWidth="1"/>
    <col min="1474" max="1474" width="7.453125" style="522" customWidth="1"/>
    <col min="1475" max="1475" width="11.54296875" style="522" customWidth="1"/>
    <col min="1476" max="1476" width="12.81640625" style="522" customWidth="1"/>
    <col min="1477" max="1477" width="14.1796875" style="522" customWidth="1"/>
    <col min="1478" max="1478" width="13.54296875" style="522" customWidth="1"/>
    <col min="1479" max="1479" width="13" style="522" customWidth="1"/>
    <col min="1480" max="1725" width="9.1796875" style="522"/>
    <col min="1726" max="1726" width="5.81640625" style="522" customWidth="1"/>
    <col min="1727" max="1727" width="91.54296875" style="522" customWidth="1"/>
    <col min="1728" max="1728" width="5.81640625" style="522" customWidth="1"/>
    <col min="1729" max="1729" width="20.1796875" style="522" customWidth="1"/>
    <col min="1730" max="1730" width="7.453125" style="522" customWidth="1"/>
    <col min="1731" max="1731" width="11.54296875" style="522" customWidth="1"/>
    <col min="1732" max="1732" width="12.81640625" style="522" customWidth="1"/>
    <col min="1733" max="1733" width="14.1796875" style="522" customWidth="1"/>
    <col min="1734" max="1734" width="13.54296875" style="522" customWidth="1"/>
    <col min="1735" max="1735" width="13" style="522" customWidth="1"/>
    <col min="1736" max="1981" width="9.1796875" style="522"/>
    <col min="1982" max="1982" width="5.81640625" style="522" customWidth="1"/>
    <col min="1983" max="1983" width="91.54296875" style="522" customWidth="1"/>
    <col min="1984" max="1984" width="5.81640625" style="522" customWidth="1"/>
    <col min="1985" max="1985" width="20.1796875" style="522" customWidth="1"/>
    <col min="1986" max="1986" width="7.453125" style="522" customWidth="1"/>
    <col min="1987" max="1987" width="11.54296875" style="522" customWidth="1"/>
    <col min="1988" max="1988" width="12.81640625" style="522" customWidth="1"/>
    <col min="1989" max="1989" width="14.1796875" style="522" customWidth="1"/>
    <col min="1990" max="1990" width="13.54296875" style="522" customWidth="1"/>
    <col min="1991" max="1991" width="13" style="522" customWidth="1"/>
    <col min="1992" max="2237" width="9.1796875" style="522"/>
    <col min="2238" max="2238" width="5.81640625" style="522" customWidth="1"/>
    <col min="2239" max="2239" width="91.54296875" style="522" customWidth="1"/>
    <col min="2240" max="2240" width="5.81640625" style="522" customWidth="1"/>
    <col min="2241" max="2241" width="20.1796875" style="522" customWidth="1"/>
    <col min="2242" max="2242" width="7.453125" style="522" customWidth="1"/>
    <col min="2243" max="2243" width="11.54296875" style="522" customWidth="1"/>
    <col min="2244" max="2244" width="12.81640625" style="522" customWidth="1"/>
    <col min="2245" max="2245" width="14.1796875" style="522" customWidth="1"/>
    <col min="2246" max="2246" width="13.54296875" style="522" customWidth="1"/>
    <col min="2247" max="2247" width="13" style="522" customWidth="1"/>
    <col min="2248" max="2493" width="9.1796875" style="522"/>
    <col min="2494" max="2494" width="5.81640625" style="522" customWidth="1"/>
    <col min="2495" max="2495" width="91.54296875" style="522" customWidth="1"/>
    <col min="2496" max="2496" width="5.81640625" style="522" customWidth="1"/>
    <col min="2497" max="2497" width="20.1796875" style="522" customWidth="1"/>
    <col min="2498" max="2498" width="7.453125" style="522" customWidth="1"/>
    <col min="2499" max="2499" width="11.54296875" style="522" customWidth="1"/>
    <col min="2500" max="2500" width="12.81640625" style="522" customWidth="1"/>
    <col min="2501" max="2501" width="14.1796875" style="522" customWidth="1"/>
    <col min="2502" max="2502" width="13.54296875" style="522" customWidth="1"/>
    <col min="2503" max="2503" width="13" style="522" customWidth="1"/>
    <col min="2504" max="2749" width="9.1796875" style="522"/>
    <col min="2750" max="2750" width="5.81640625" style="522" customWidth="1"/>
    <col min="2751" max="2751" width="91.54296875" style="522" customWidth="1"/>
    <col min="2752" max="2752" width="5.81640625" style="522" customWidth="1"/>
    <col min="2753" max="2753" width="20.1796875" style="522" customWidth="1"/>
    <col min="2754" max="2754" width="7.453125" style="522" customWidth="1"/>
    <col min="2755" max="2755" width="11.54296875" style="522" customWidth="1"/>
    <col min="2756" max="2756" width="12.81640625" style="522" customWidth="1"/>
    <col min="2757" max="2757" width="14.1796875" style="522" customWidth="1"/>
    <col min="2758" max="2758" width="13.54296875" style="522" customWidth="1"/>
    <col min="2759" max="2759" width="13" style="522" customWidth="1"/>
    <col min="2760" max="3005" width="9.1796875" style="522"/>
    <col min="3006" max="3006" width="5.81640625" style="522" customWidth="1"/>
    <col min="3007" max="3007" width="91.54296875" style="522" customWidth="1"/>
    <col min="3008" max="3008" width="5.81640625" style="522" customWidth="1"/>
    <col min="3009" max="3009" width="20.1796875" style="522" customWidth="1"/>
    <col min="3010" max="3010" width="7.453125" style="522" customWidth="1"/>
    <col min="3011" max="3011" width="11.54296875" style="522" customWidth="1"/>
    <col min="3012" max="3012" width="12.81640625" style="522" customWidth="1"/>
    <col min="3013" max="3013" width="14.1796875" style="522" customWidth="1"/>
    <col min="3014" max="3014" width="13.54296875" style="522" customWidth="1"/>
    <col min="3015" max="3015" width="13" style="522" customWidth="1"/>
    <col min="3016" max="3261" width="9.1796875" style="522"/>
    <col min="3262" max="3262" width="5.81640625" style="522" customWidth="1"/>
    <col min="3263" max="3263" width="91.54296875" style="522" customWidth="1"/>
    <col min="3264" max="3264" width="5.81640625" style="522" customWidth="1"/>
    <col min="3265" max="3265" width="20.1796875" style="522" customWidth="1"/>
    <col min="3266" max="3266" width="7.453125" style="522" customWidth="1"/>
    <col min="3267" max="3267" width="11.54296875" style="522" customWidth="1"/>
    <col min="3268" max="3268" width="12.81640625" style="522" customWidth="1"/>
    <col min="3269" max="3269" width="14.1796875" style="522" customWidth="1"/>
    <col min="3270" max="3270" width="13.54296875" style="522" customWidth="1"/>
    <col min="3271" max="3271" width="13" style="522" customWidth="1"/>
    <col min="3272" max="3517" width="9.1796875" style="522"/>
    <col min="3518" max="3518" width="5.81640625" style="522" customWidth="1"/>
    <col min="3519" max="3519" width="91.54296875" style="522" customWidth="1"/>
    <col min="3520" max="3520" width="5.81640625" style="522" customWidth="1"/>
    <col min="3521" max="3521" width="20.1796875" style="522" customWidth="1"/>
    <col min="3522" max="3522" width="7.453125" style="522" customWidth="1"/>
    <col min="3523" max="3523" width="11.54296875" style="522" customWidth="1"/>
    <col min="3524" max="3524" width="12.81640625" style="522" customWidth="1"/>
    <col min="3525" max="3525" width="14.1796875" style="522" customWidth="1"/>
    <col min="3526" max="3526" width="13.54296875" style="522" customWidth="1"/>
    <col min="3527" max="3527" width="13" style="522" customWidth="1"/>
    <col min="3528" max="3773" width="9.1796875" style="522"/>
    <col min="3774" max="3774" width="5.81640625" style="522" customWidth="1"/>
    <col min="3775" max="3775" width="91.54296875" style="522" customWidth="1"/>
    <col min="3776" max="3776" width="5.81640625" style="522" customWidth="1"/>
    <col min="3777" max="3777" width="20.1796875" style="522" customWidth="1"/>
    <col min="3778" max="3778" width="7.453125" style="522" customWidth="1"/>
    <col min="3779" max="3779" width="11.54296875" style="522" customWidth="1"/>
    <col min="3780" max="3780" width="12.81640625" style="522" customWidth="1"/>
    <col min="3781" max="3781" width="14.1796875" style="522" customWidth="1"/>
    <col min="3782" max="3782" width="13.54296875" style="522" customWidth="1"/>
    <col min="3783" max="3783" width="13" style="522" customWidth="1"/>
    <col min="3784" max="4029" width="9.1796875" style="522"/>
    <col min="4030" max="4030" width="5.81640625" style="522" customWidth="1"/>
    <col min="4031" max="4031" width="91.54296875" style="522" customWidth="1"/>
    <col min="4032" max="4032" width="5.81640625" style="522" customWidth="1"/>
    <col min="4033" max="4033" width="20.1796875" style="522" customWidth="1"/>
    <col min="4034" max="4034" width="7.453125" style="522" customWidth="1"/>
    <col min="4035" max="4035" width="11.54296875" style="522" customWidth="1"/>
    <col min="4036" max="4036" width="12.81640625" style="522" customWidth="1"/>
    <col min="4037" max="4037" width="14.1796875" style="522" customWidth="1"/>
    <col min="4038" max="4038" width="13.54296875" style="522" customWidth="1"/>
    <col min="4039" max="4039" width="13" style="522" customWidth="1"/>
    <col min="4040" max="4285" width="9.1796875" style="522"/>
    <col min="4286" max="4286" width="5.81640625" style="522" customWidth="1"/>
    <col min="4287" max="4287" width="91.54296875" style="522" customWidth="1"/>
    <col min="4288" max="4288" width="5.81640625" style="522" customWidth="1"/>
    <col min="4289" max="4289" width="20.1796875" style="522" customWidth="1"/>
    <col min="4290" max="4290" width="7.453125" style="522" customWidth="1"/>
    <col min="4291" max="4291" width="11.54296875" style="522" customWidth="1"/>
    <col min="4292" max="4292" width="12.81640625" style="522" customWidth="1"/>
    <col min="4293" max="4293" width="14.1796875" style="522" customWidth="1"/>
    <col min="4294" max="4294" width="13.54296875" style="522" customWidth="1"/>
    <col min="4295" max="4295" width="13" style="522" customWidth="1"/>
    <col min="4296" max="4541" width="9.1796875" style="522"/>
    <col min="4542" max="4542" width="5.81640625" style="522" customWidth="1"/>
    <col min="4543" max="4543" width="91.54296875" style="522" customWidth="1"/>
    <col min="4544" max="4544" width="5.81640625" style="522" customWidth="1"/>
    <col min="4545" max="4545" width="20.1796875" style="522" customWidth="1"/>
    <col min="4546" max="4546" width="7.453125" style="522" customWidth="1"/>
    <col min="4547" max="4547" width="11.54296875" style="522" customWidth="1"/>
    <col min="4548" max="4548" width="12.81640625" style="522" customWidth="1"/>
    <col min="4549" max="4549" width="14.1796875" style="522" customWidth="1"/>
    <col min="4550" max="4550" width="13.54296875" style="522" customWidth="1"/>
    <col min="4551" max="4551" width="13" style="522" customWidth="1"/>
    <col min="4552" max="4797" width="9.1796875" style="522"/>
    <col min="4798" max="4798" width="5.81640625" style="522" customWidth="1"/>
    <col min="4799" max="4799" width="91.54296875" style="522" customWidth="1"/>
    <col min="4800" max="4800" width="5.81640625" style="522" customWidth="1"/>
    <col min="4801" max="4801" width="20.1796875" style="522" customWidth="1"/>
    <col min="4802" max="4802" width="7.453125" style="522" customWidth="1"/>
    <col min="4803" max="4803" width="11.54296875" style="522" customWidth="1"/>
    <col min="4804" max="4804" width="12.81640625" style="522" customWidth="1"/>
    <col min="4805" max="4805" width="14.1796875" style="522" customWidth="1"/>
    <col min="4806" max="4806" width="13.54296875" style="522" customWidth="1"/>
    <col min="4807" max="4807" width="13" style="522" customWidth="1"/>
    <col min="4808" max="5053" width="9.1796875" style="522"/>
    <col min="5054" max="5054" width="5.81640625" style="522" customWidth="1"/>
    <col min="5055" max="5055" width="91.54296875" style="522" customWidth="1"/>
    <col min="5056" max="5056" width="5.81640625" style="522" customWidth="1"/>
    <col min="5057" max="5057" width="20.1796875" style="522" customWidth="1"/>
    <col min="5058" max="5058" width="7.453125" style="522" customWidth="1"/>
    <col min="5059" max="5059" width="11.54296875" style="522" customWidth="1"/>
    <col min="5060" max="5060" width="12.81640625" style="522" customWidth="1"/>
    <col min="5061" max="5061" width="14.1796875" style="522" customWidth="1"/>
    <col min="5062" max="5062" width="13.54296875" style="522" customWidth="1"/>
    <col min="5063" max="5063" width="13" style="522" customWidth="1"/>
    <col min="5064" max="5309" width="9.1796875" style="522"/>
    <col min="5310" max="5310" width="5.81640625" style="522" customWidth="1"/>
    <col min="5311" max="5311" width="91.54296875" style="522" customWidth="1"/>
    <col min="5312" max="5312" width="5.81640625" style="522" customWidth="1"/>
    <col min="5313" max="5313" width="20.1796875" style="522" customWidth="1"/>
    <col min="5314" max="5314" width="7.453125" style="522" customWidth="1"/>
    <col min="5315" max="5315" width="11.54296875" style="522" customWidth="1"/>
    <col min="5316" max="5316" width="12.81640625" style="522" customWidth="1"/>
    <col min="5317" max="5317" width="14.1796875" style="522" customWidth="1"/>
    <col min="5318" max="5318" width="13.54296875" style="522" customWidth="1"/>
    <col min="5319" max="5319" width="13" style="522" customWidth="1"/>
    <col min="5320" max="5565" width="9.1796875" style="522"/>
    <col min="5566" max="5566" width="5.81640625" style="522" customWidth="1"/>
    <col min="5567" max="5567" width="91.54296875" style="522" customWidth="1"/>
    <col min="5568" max="5568" width="5.81640625" style="522" customWidth="1"/>
    <col min="5569" max="5569" width="20.1796875" style="522" customWidth="1"/>
    <col min="5570" max="5570" width="7.453125" style="522" customWidth="1"/>
    <col min="5571" max="5571" width="11.54296875" style="522" customWidth="1"/>
    <col min="5572" max="5572" width="12.81640625" style="522" customWidth="1"/>
    <col min="5573" max="5573" width="14.1796875" style="522" customWidth="1"/>
    <col min="5574" max="5574" width="13.54296875" style="522" customWidth="1"/>
    <col min="5575" max="5575" width="13" style="522" customWidth="1"/>
    <col min="5576" max="5821" width="9.1796875" style="522"/>
    <col min="5822" max="5822" width="5.81640625" style="522" customWidth="1"/>
    <col min="5823" max="5823" width="91.54296875" style="522" customWidth="1"/>
    <col min="5824" max="5824" width="5.81640625" style="522" customWidth="1"/>
    <col min="5825" max="5825" width="20.1796875" style="522" customWidth="1"/>
    <col min="5826" max="5826" width="7.453125" style="522" customWidth="1"/>
    <col min="5827" max="5827" width="11.54296875" style="522" customWidth="1"/>
    <col min="5828" max="5828" width="12.81640625" style="522" customWidth="1"/>
    <col min="5829" max="5829" width="14.1796875" style="522" customWidth="1"/>
    <col min="5830" max="5830" width="13.54296875" style="522" customWidth="1"/>
    <col min="5831" max="5831" width="13" style="522" customWidth="1"/>
    <col min="5832" max="6077" width="9.1796875" style="522"/>
    <col min="6078" max="6078" width="5.81640625" style="522" customWidth="1"/>
    <col min="6079" max="6079" width="91.54296875" style="522" customWidth="1"/>
    <col min="6080" max="6080" width="5.81640625" style="522" customWidth="1"/>
    <col min="6081" max="6081" width="20.1796875" style="522" customWidth="1"/>
    <col min="6082" max="6082" width="7.453125" style="522" customWidth="1"/>
    <col min="6083" max="6083" width="11.54296875" style="522" customWidth="1"/>
    <col min="6084" max="6084" width="12.81640625" style="522" customWidth="1"/>
    <col min="6085" max="6085" width="14.1796875" style="522" customWidth="1"/>
    <col min="6086" max="6086" width="13.54296875" style="522" customWidth="1"/>
    <col min="6087" max="6087" width="13" style="522" customWidth="1"/>
    <col min="6088" max="6333" width="9.1796875" style="522"/>
    <col min="6334" max="6334" width="5.81640625" style="522" customWidth="1"/>
    <col min="6335" max="6335" width="91.54296875" style="522" customWidth="1"/>
    <col min="6336" max="6336" width="5.81640625" style="522" customWidth="1"/>
    <col min="6337" max="6337" width="20.1796875" style="522" customWidth="1"/>
    <col min="6338" max="6338" width="7.453125" style="522" customWidth="1"/>
    <col min="6339" max="6339" width="11.54296875" style="522" customWidth="1"/>
    <col min="6340" max="6340" width="12.81640625" style="522" customWidth="1"/>
    <col min="6341" max="6341" width="14.1796875" style="522" customWidth="1"/>
    <col min="6342" max="6342" width="13.54296875" style="522" customWidth="1"/>
    <col min="6343" max="6343" width="13" style="522" customWidth="1"/>
    <col min="6344" max="6589" width="9.1796875" style="522"/>
    <col min="6590" max="6590" width="5.81640625" style="522" customWidth="1"/>
    <col min="6591" max="6591" width="91.54296875" style="522" customWidth="1"/>
    <col min="6592" max="6592" width="5.81640625" style="522" customWidth="1"/>
    <col min="6593" max="6593" width="20.1796875" style="522" customWidth="1"/>
    <col min="6594" max="6594" width="7.453125" style="522" customWidth="1"/>
    <col min="6595" max="6595" width="11.54296875" style="522" customWidth="1"/>
    <col min="6596" max="6596" width="12.81640625" style="522" customWidth="1"/>
    <col min="6597" max="6597" width="14.1796875" style="522" customWidth="1"/>
    <col min="6598" max="6598" width="13.54296875" style="522" customWidth="1"/>
    <col min="6599" max="6599" width="13" style="522" customWidth="1"/>
    <col min="6600" max="6845" width="9.1796875" style="522"/>
    <col min="6846" max="6846" width="5.81640625" style="522" customWidth="1"/>
    <col min="6847" max="6847" width="91.54296875" style="522" customWidth="1"/>
    <col min="6848" max="6848" width="5.81640625" style="522" customWidth="1"/>
    <col min="6849" max="6849" width="20.1796875" style="522" customWidth="1"/>
    <col min="6850" max="6850" width="7.453125" style="522" customWidth="1"/>
    <col min="6851" max="6851" width="11.54296875" style="522" customWidth="1"/>
    <col min="6852" max="6852" width="12.81640625" style="522" customWidth="1"/>
    <col min="6853" max="6853" width="14.1796875" style="522" customWidth="1"/>
    <col min="6854" max="6854" width="13.54296875" style="522" customWidth="1"/>
    <col min="6855" max="6855" width="13" style="522" customWidth="1"/>
    <col min="6856" max="7101" width="9.1796875" style="522"/>
    <col min="7102" max="7102" width="5.81640625" style="522" customWidth="1"/>
    <col min="7103" max="7103" width="91.54296875" style="522" customWidth="1"/>
    <col min="7104" max="7104" width="5.81640625" style="522" customWidth="1"/>
    <col min="7105" max="7105" width="20.1796875" style="522" customWidth="1"/>
    <col min="7106" max="7106" width="7.453125" style="522" customWidth="1"/>
    <col min="7107" max="7107" width="11.54296875" style="522" customWidth="1"/>
    <col min="7108" max="7108" width="12.81640625" style="522" customWidth="1"/>
    <col min="7109" max="7109" width="14.1796875" style="522" customWidth="1"/>
    <col min="7110" max="7110" width="13.54296875" style="522" customWidth="1"/>
    <col min="7111" max="7111" width="13" style="522" customWidth="1"/>
    <col min="7112" max="7357" width="9.1796875" style="522"/>
    <col min="7358" max="7358" width="5.81640625" style="522" customWidth="1"/>
    <col min="7359" max="7359" width="91.54296875" style="522" customWidth="1"/>
    <col min="7360" max="7360" width="5.81640625" style="522" customWidth="1"/>
    <col min="7361" max="7361" width="20.1796875" style="522" customWidth="1"/>
    <col min="7362" max="7362" width="7.453125" style="522" customWidth="1"/>
    <col min="7363" max="7363" width="11.54296875" style="522" customWidth="1"/>
    <col min="7364" max="7364" width="12.81640625" style="522" customWidth="1"/>
    <col min="7365" max="7365" width="14.1796875" style="522" customWidth="1"/>
    <col min="7366" max="7366" width="13.54296875" style="522" customWidth="1"/>
    <col min="7367" max="7367" width="13" style="522" customWidth="1"/>
    <col min="7368" max="7613" width="9.1796875" style="522"/>
    <col min="7614" max="7614" width="5.81640625" style="522" customWidth="1"/>
    <col min="7615" max="7615" width="91.54296875" style="522" customWidth="1"/>
    <col min="7616" max="7616" width="5.81640625" style="522" customWidth="1"/>
    <col min="7617" max="7617" width="20.1796875" style="522" customWidth="1"/>
    <col min="7618" max="7618" width="7.453125" style="522" customWidth="1"/>
    <col min="7619" max="7619" width="11.54296875" style="522" customWidth="1"/>
    <col min="7620" max="7620" width="12.81640625" style="522" customWidth="1"/>
    <col min="7621" max="7621" width="14.1796875" style="522" customWidth="1"/>
    <col min="7622" max="7622" width="13.54296875" style="522" customWidth="1"/>
    <col min="7623" max="7623" width="13" style="522" customWidth="1"/>
    <col min="7624" max="7869" width="9.1796875" style="522"/>
    <col min="7870" max="7870" width="5.81640625" style="522" customWidth="1"/>
    <col min="7871" max="7871" width="91.54296875" style="522" customWidth="1"/>
    <col min="7872" max="7872" width="5.81640625" style="522" customWidth="1"/>
    <col min="7873" max="7873" width="20.1796875" style="522" customWidth="1"/>
    <col min="7874" max="7874" width="7.453125" style="522" customWidth="1"/>
    <col min="7875" max="7875" width="11.54296875" style="522" customWidth="1"/>
    <col min="7876" max="7876" width="12.81640625" style="522" customWidth="1"/>
    <col min="7877" max="7877" width="14.1796875" style="522" customWidth="1"/>
    <col min="7878" max="7878" width="13.54296875" style="522" customWidth="1"/>
    <col min="7879" max="7879" width="13" style="522" customWidth="1"/>
    <col min="7880" max="8125" width="9.1796875" style="522"/>
    <col min="8126" max="8126" width="5.81640625" style="522" customWidth="1"/>
    <col min="8127" max="8127" width="91.54296875" style="522" customWidth="1"/>
    <col min="8128" max="8128" width="5.81640625" style="522" customWidth="1"/>
    <col min="8129" max="8129" width="20.1796875" style="522" customWidth="1"/>
    <col min="8130" max="8130" width="7.453125" style="522" customWidth="1"/>
    <col min="8131" max="8131" width="11.54296875" style="522" customWidth="1"/>
    <col min="8132" max="8132" width="12.81640625" style="522" customWidth="1"/>
    <col min="8133" max="8133" width="14.1796875" style="522" customWidth="1"/>
    <col min="8134" max="8134" width="13.54296875" style="522" customWidth="1"/>
    <col min="8135" max="8135" width="13" style="522" customWidth="1"/>
    <col min="8136" max="8381" width="9.1796875" style="522"/>
    <col min="8382" max="8382" width="5.81640625" style="522" customWidth="1"/>
    <col min="8383" max="8383" width="91.54296875" style="522" customWidth="1"/>
    <col min="8384" max="8384" width="5.81640625" style="522" customWidth="1"/>
    <col min="8385" max="8385" width="20.1796875" style="522" customWidth="1"/>
    <col min="8386" max="8386" width="7.453125" style="522" customWidth="1"/>
    <col min="8387" max="8387" width="11.54296875" style="522" customWidth="1"/>
    <col min="8388" max="8388" width="12.81640625" style="522" customWidth="1"/>
    <col min="8389" max="8389" width="14.1796875" style="522" customWidth="1"/>
    <col min="8390" max="8390" width="13.54296875" style="522" customWidth="1"/>
    <col min="8391" max="8391" width="13" style="522" customWidth="1"/>
    <col min="8392" max="8637" width="9.1796875" style="522"/>
    <col min="8638" max="8638" width="5.81640625" style="522" customWidth="1"/>
    <col min="8639" max="8639" width="91.54296875" style="522" customWidth="1"/>
    <col min="8640" max="8640" width="5.81640625" style="522" customWidth="1"/>
    <col min="8641" max="8641" width="20.1796875" style="522" customWidth="1"/>
    <col min="8642" max="8642" width="7.453125" style="522" customWidth="1"/>
    <col min="8643" max="8643" width="11.54296875" style="522" customWidth="1"/>
    <col min="8644" max="8644" width="12.81640625" style="522" customWidth="1"/>
    <col min="8645" max="8645" width="14.1796875" style="522" customWidth="1"/>
    <col min="8646" max="8646" width="13.54296875" style="522" customWidth="1"/>
    <col min="8647" max="8647" width="13" style="522" customWidth="1"/>
    <col min="8648" max="8893" width="9.1796875" style="522"/>
    <col min="8894" max="8894" width="5.81640625" style="522" customWidth="1"/>
    <col min="8895" max="8895" width="91.54296875" style="522" customWidth="1"/>
    <col min="8896" max="8896" width="5.81640625" style="522" customWidth="1"/>
    <col min="8897" max="8897" width="20.1796875" style="522" customWidth="1"/>
    <col min="8898" max="8898" width="7.453125" style="522" customWidth="1"/>
    <col min="8899" max="8899" width="11.54296875" style="522" customWidth="1"/>
    <col min="8900" max="8900" width="12.81640625" style="522" customWidth="1"/>
    <col min="8901" max="8901" width="14.1796875" style="522" customWidth="1"/>
    <col min="8902" max="8902" width="13.54296875" style="522" customWidth="1"/>
    <col min="8903" max="8903" width="13" style="522" customWidth="1"/>
    <col min="8904" max="9149" width="9.1796875" style="522"/>
    <col min="9150" max="9150" width="5.81640625" style="522" customWidth="1"/>
    <col min="9151" max="9151" width="91.54296875" style="522" customWidth="1"/>
    <col min="9152" max="9152" width="5.81640625" style="522" customWidth="1"/>
    <col min="9153" max="9153" width="20.1796875" style="522" customWidth="1"/>
    <col min="9154" max="9154" width="7.453125" style="522" customWidth="1"/>
    <col min="9155" max="9155" width="11.54296875" style="522" customWidth="1"/>
    <col min="9156" max="9156" width="12.81640625" style="522" customWidth="1"/>
    <col min="9157" max="9157" width="14.1796875" style="522" customWidth="1"/>
    <col min="9158" max="9158" width="13.54296875" style="522" customWidth="1"/>
    <col min="9159" max="9159" width="13" style="522" customWidth="1"/>
    <col min="9160" max="9405" width="9.1796875" style="522"/>
    <col min="9406" max="9406" width="5.81640625" style="522" customWidth="1"/>
    <col min="9407" max="9407" width="91.54296875" style="522" customWidth="1"/>
    <col min="9408" max="9408" width="5.81640625" style="522" customWidth="1"/>
    <col min="9409" max="9409" width="20.1796875" style="522" customWidth="1"/>
    <col min="9410" max="9410" width="7.453125" style="522" customWidth="1"/>
    <col min="9411" max="9411" width="11.54296875" style="522" customWidth="1"/>
    <col min="9412" max="9412" width="12.81640625" style="522" customWidth="1"/>
    <col min="9413" max="9413" width="14.1796875" style="522" customWidth="1"/>
    <col min="9414" max="9414" width="13.54296875" style="522" customWidth="1"/>
    <col min="9415" max="9415" width="13" style="522" customWidth="1"/>
    <col min="9416" max="9661" width="9.1796875" style="522"/>
    <col min="9662" max="9662" width="5.81640625" style="522" customWidth="1"/>
    <col min="9663" max="9663" width="91.54296875" style="522" customWidth="1"/>
    <col min="9664" max="9664" width="5.81640625" style="522" customWidth="1"/>
    <col min="9665" max="9665" width="20.1796875" style="522" customWidth="1"/>
    <col min="9666" max="9666" width="7.453125" style="522" customWidth="1"/>
    <col min="9667" max="9667" width="11.54296875" style="522" customWidth="1"/>
    <col min="9668" max="9668" width="12.81640625" style="522" customWidth="1"/>
    <col min="9669" max="9669" width="14.1796875" style="522" customWidth="1"/>
    <col min="9670" max="9670" width="13.54296875" style="522" customWidth="1"/>
    <col min="9671" max="9671" width="13" style="522" customWidth="1"/>
    <col min="9672" max="9917" width="9.1796875" style="522"/>
    <col min="9918" max="9918" width="5.81640625" style="522" customWidth="1"/>
    <col min="9919" max="9919" width="91.54296875" style="522" customWidth="1"/>
    <col min="9920" max="9920" width="5.81640625" style="522" customWidth="1"/>
    <col min="9921" max="9921" width="20.1796875" style="522" customWidth="1"/>
    <col min="9922" max="9922" width="7.453125" style="522" customWidth="1"/>
    <col min="9923" max="9923" width="11.54296875" style="522" customWidth="1"/>
    <col min="9924" max="9924" width="12.81640625" style="522" customWidth="1"/>
    <col min="9925" max="9925" width="14.1796875" style="522" customWidth="1"/>
    <col min="9926" max="9926" width="13.54296875" style="522" customWidth="1"/>
    <col min="9927" max="9927" width="13" style="522" customWidth="1"/>
    <col min="9928" max="10173" width="9.1796875" style="522"/>
    <col min="10174" max="10174" width="5.81640625" style="522" customWidth="1"/>
    <col min="10175" max="10175" width="91.54296875" style="522" customWidth="1"/>
    <col min="10176" max="10176" width="5.81640625" style="522" customWidth="1"/>
    <col min="10177" max="10177" width="20.1796875" style="522" customWidth="1"/>
    <col min="10178" max="10178" width="7.453125" style="522" customWidth="1"/>
    <col min="10179" max="10179" width="11.54296875" style="522" customWidth="1"/>
    <col min="10180" max="10180" width="12.81640625" style="522" customWidth="1"/>
    <col min="10181" max="10181" width="14.1796875" style="522" customWidth="1"/>
    <col min="10182" max="10182" width="13.54296875" style="522" customWidth="1"/>
    <col min="10183" max="10183" width="13" style="522" customWidth="1"/>
    <col min="10184" max="10429" width="9.1796875" style="522"/>
    <col min="10430" max="10430" width="5.81640625" style="522" customWidth="1"/>
    <col min="10431" max="10431" width="91.54296875" style="522" customWidth="1"/>
    <col min="10432" max="10432" width="5.81640625" style="522" customWidth="1"/>
    <col min="10433" max="10433" width="20.1796875" style="522" customWidth="1"/>
    <col min="10434" max="10434" width="7.453125" style="522" customWidth="1"/>
    <col min="10435" max="10435" width="11.54296875" style="522" customWidth="1"/>
    <col min="10436" max="10436" width="12.81640625" style="522" customWidth="1"/>
    <col min="10437" max="10437" width="14.1796875" style="522" customWidth="1"/>
    <col min="10438" max="10438" width="13.54296875" style="522" customWidth="1"/>
    <col min="10439" max="10439" width="13" style="522" customWidth="1"/>
    <col min="10440" max="10685" width="9.1796875" style="522"/>
    <col min="10686" max="10686" width="5.81640625" style="522" customWidth="1"/>
    <col min="10687" max="10687" width="91.54296875" style="522" customWidth="1"/>
    <col min="10688" max="10688" width="5.81640625" style="522" customWidth="1"/>
    <col min="10689" max="10689" width="20.1796875" style="522" customWidth="1"/>
    <col min="10690" max="10690" width="7.453125" style="522" customWidth="1"/>
    <col min="10691" max="10691" width="11.54296875" style="522" customWidth="1"/>
    <col min="10692" max="10692" width="12.81640625" style="522" customWidth="1"/>
    <col min="10693" max="10693" width="14.1796875" style="522" customWidth="1"/>
    <col min="10694" max="10694" width="13.54296875" style="522" customWidth="1"/>
    <col min="10695" max="10695" width="13" style="522" customWidth="1"/>
    <col min="10696" max="10941" width="9.1796875" style="522"/>
    <col min="10942" max="10942" width="5.81640625" style="522" customWidth="1"/>
    <col min="10943" max="10943" width="91.54296875" style="522" customWidth="1"/>
    <col min="10944" max="10944" width="5.81640625" style="522" customWidth="1"/>
    <col min="10945" max="10945" width="20.1796875" style="522" customWidth="1"/>
    <col min="10946" max="10946" width="7.453125" style="522" customWidth="1"/>
    <col min="10947" max="10947" width="11.54296875" style="522" customWidth="1"/>
    <col min="10948" max="10948" width="12.81640625" style="522" customWidth="1"/>
    <col min="10949" max="10949" width="14.1796875" style="522" customWidth="1"/>
    <col min="10950" max="10950" width="13.54296875" style="522" customWidth="1"/>
    <col min="10951" max="10951" width="13" style="522" customWidth="1"/>
    <col min="10952" max="11197" width="9.1796875" style="522"/>
    <col min="11198" max="11198" width="5.81640625" style="522" customWidth="1"/>
    <col min="11199" max="11199" width="91.54296875" style="522" customWidth="1"/>
    <col min="11200" max="11200" width="5.81640625" style="522" customWidth="1"/>
    <col min="11201" max="11201" width="20.1796875" style="522" customWidth="1"/>
    <col min="11202" max="11202" width="7.453125" style="522" customWidth="1"/>
    <col min="11203" max="11203" width="11.54296875" style="522" customWidth="1"/>
    <col min="11204" max="11204" width="12.81640625" style="522" customWidth="1"/>
    <col min="11205" max="11205" width="14.1796875" style="522" customWidth="1"/>
    <col min="11206" max="11206" width="13.54296875" style="522" customWidth="1"/>
    <col min="11207" max="11207" width="13" style="522" customWidth="1"/>
    <col min="11208" max="11453" width="9.1796875" style="522"/>
    <col min="11454" max="11454" width="5.81640625" style="522" customWidth="1"/>
    <col min="11455" max="11455" width="91.54296875" style="522" customWidth="1"/>
    <col min="11456" max="11456" width="5.81640625" style="522" customWidth="1"/>
    <col min="11457" max="11457" width="20.1796875" style="522" customWidth="1"/>
    <col min="11458" max="11458" width="7.453125" style="522" customWidth="1"/>
    <col min="11459" max="11459" width="11.54296875" style="522" customWidth="1"/>
    <col min="11460" max="11460" width="12.81640625" style="522" customWidth="1"/>
    <col min="11461" max="11461" width="14.1796875" style="522" customWidth="1"/>
    <col min="11462" max="11462" width="13.54296875" style="522" customWidth="1"/>
    <col min="11463" max="11463" width="13" style="522" customWidth="1"/>
    <col min="11464" max="11709" width="9.1796875" style="522"/>
    <col min="11710" max="11710" width="5.81640625" style="522" customWidth="1"/>
    <col min="11711" max="11711" width="91.54296875" style="522" customWidth="1"/>
    <col min="11712" max="11712" width="5.81640625" style="522" customWidth="1"/>
    <col min="11713" max="11713" width="20.1796875" style="522" customWidth="1"/>
    <col min="11714" max="11714" width="7.453125" style="522" customWidth="1"/>
    <col min="11715" max="11715" width="11.54296875" style="522" customWidth="1"/>
    <col min="11716" max="11716" width="12.81640625" style="522" customWidth="1"/>
    <col min="11717" max="11717" width="14.1796875" style="522" customWidth="1"/>
    <col min="11718" max="11718" width="13.54296875" style="522" customWidth="1"/>
    <col min="11719" max="11719" width="13" style="522" customWidth="1"/>
    <col min="11720" max="11965" width="9.1796875" style="522"/>
    <col min="11966" max="11966" width="5.81640625" style="522" customWidth="1"/>
    <col min="11967" max="11967" width="91.54296875" style="522" customWidth="1"/>
    <col min="11968" max="11968" width="5.81640625" style="522" customWidth="1"/>
    <col min="11969" max="11969" width="20.1796875" style="522" customWidth="1"/>
    <col min="11970" max="11970" width="7.453125" style="522" customWidth="1"/>
    <col min="11971" max="11971" width="11.54296875" style="522" customWidth="1"/>
    <col min="11972" max="11972" width="12.81640625" style="522" customWidth="1"/>
    <col min="11973" max="11973" width="14.1796875" style="522" customWidth="1"/>
    <col min="11974" max="11974" width="13.54296875" style="522" customWidth="1"/>
    <col min="11975" max="11975" width="13" style="522" customWidth="1"/>
    <col min="11976" max="12221" width="9.1796875" style="522"/>
    <col min="12222" max="12222" width="5.81640625" style="522" customWidth="1"/>
    <col min="12223" max="12223" width="91.54296875" style="522" customWidth="1"/>
    <col min="12224" max="12224" width="5.81640625" style="522" customWidth="1"/>
    <col min="12225" max="12225" width="20.1796875" style="522" customWidth="1"/>
    <col min="12226" max="12226" width="7.453125" style="522" customWidth="1"/>
    <col min="12227" max="12227" width="11.54296875" style="522" customWidth="1"/>
    <col min="12228" max="12228" width="12.81640625" style="522" customWidth="1"/>
    <col min="12229" max="12229" width="14.1796875" style="522" customWidth="1"/>
    <col min="12230" max="12230" width="13.54296875" style="522" customWidth="1"/>
    <col min="12231" max="12231" width="13" style="522" customWidth="1"/>
    <col min="12232" max="12477" width="9.1796875" style="522"/>
    <col min="12478" max="12478" width="5.81640625" style="522" customWidth="1"/>
    <col min="12479" max="12479" width="91.54296875" style="522" customWidth="1"/>
    <col min="12480" max="12480" width="5.81640625" style="522" customWidth="1"/>
    <col min="12481" max="12481" width="20.1796875" style="522" customWidth="1"/>
    <col min="12482" max="12482" width="7.453125" style="522" customWidth="1"/>
    <col min="12483" max="12483" width="11.54296875" style="522" customWidth="1"/>
    <col min="12484" max="12484" width="12.81640625" style="522" customWidth="1"/>
    <col min="12485" max="12485" width="14.1796875" style="522" customWidth="1"/>
    <col min="12486" max="12486" width="13.54296875" style="522" customWidth="1"/>
    <col min="12487" max="12487" width="13" style="522" customWidth="1"/>
    <col min="12488" max="12733" width="9.1796875" style="522"/>
    <col min="12734" max="12734" width="5.81640625" style="522" customWidth="1"/>
    <col min="12735" max="12735" width="91.54296875" style="522" customWidth="1"/>
    <col min="12736" max="12736" width="5.81640625" style="522" customWidth="1"/>
    <col min="12737" max="12737" width="20.1796875" style="522" customWidth="1"/>
    <col min="12738" max="12738" width="7.453125" style="522" customWidth="1"/>
    <col min="12739" max="12739" width="11.54296875" style="522" customWidth="1"/>
    <col min="12740" max="12740" width="12.81640625" style="522" customWidth="1"/>
    <col min="12741" max="12741" width="14.1796875" style="522" customWidth="1"/>
    <col min="12742" max="12742" width="13.54296875" style="522" customWidth="1"/>
    <col min="12743" max="12743" width="13" style="522" customWidth="1"/>
    <col min="12744" max="12989" width="9.1796875" style="522"/>
    <col min="12990" max="12990" width="5.81640625" style="522" customWidth="1"/>
    <col min="12991" max="12991" width="91.54296875" style="522" customWidth="1"/>
    <col min="12992" max="12992" width="5.81640625" style="522" customWidth="1"/>
    <col min="12993" max="12993" width="20.1796875" style="522" customWidth="1"/>
    <col min="12994" max="12994" width="7.453125" style="522" customWidth="1"/>
    <col min="12995" max="12995" width="11.54296875" style="522" customWidth="1"/>
    <col min="12996" max="12996" width="12.81640625" style="522" customWidth="1"/>
    <col min="12997" max="12997" width="14.1796875" style="522" customWidth="1"/>
    <col min="12998" max="12998" width="13.54296875" style="522" customWidth="1"/>
    <col min="12999" max="12999" width="13" style="522" customWidth="1"/>
    <col min="13000" max="13245" width="9.1796875" style="522"/>
    <col min="13246" max="13246" width="5.81640625" style="522" customWidth="1"/>
    <col min="13247" max="13247" width="91.54296875" style="522" customWidth="1"/>
    <col min="13248" max="13248" width="5.81640625" style="522" customWidth="1"/>
    <col min="13249" max="13249" width="20.1796875" style="522" customWidth="1"/>
    <col min="13250" max="13250" width="7.453125" style="522" customWidth="1"/>
    <col min="13251" max="13251" width="11.54296875" style="522" customWidth="1"/>
    <col min="13252" max="13252" width="12.81640625" style="522" customWidth="1"/>
    <col min="13253" max="13253" width="14.1796875" style="522" customWidth="1"/>
    <col min="13254" max="13254" width="13.54296875" style="522" customWidth="1"/>
    <col min="13255" max="13255" width="13" style="522" customWidth="1"/>
    <col min="13256" max="13501" width="9.1796875" style="522"/>
    <col min="13502" max="13502" width="5.81640625" style="522" customWidth="1"/>
    <col min="13503" max="13503" width="91.54296875" style="522" customWidth="1"/>
    <col min="13504" max="13504" width="5.81640625" style="522" customWidth="1"/>
    <col min="13505" max="13505" width="20.1796875" style="522" customWidth="1"/>
    <col min="13506" max="13506" width="7.453125" style="522" customWidth="1"/>
    <col min="13507" max="13507" width="11.54296875" style="522" customWidth="1"/>
    <col min="13508" max="13508" width="12.81640625" style="522" customWidth="1"/>
    <col min="13509" max="13509" width="14.1796875" style="522" customWidth="1"/>
    <col min="13510" max="13510" width="13.54296875" style="522" customWidth="1"/>
    <col min="13511" max="13511" width="13" style="522" customWidth="1"/>
    <col min="13512" max="13757" width="9.1796875" style="522"/>
    <col min="13758" max="13758" width="5.81640625" style="522" customWidth="1"/>
    <col min="13759" max="13759" width="91.54296875" style="522" customWidth="1"/>
    <col min="13760" max="13760" width="5.81640625" style="522" customWidth="1"/>
    <col min="13761" max="13761" width="20.1796875" style="522" customWidth="1"/>
    <col min="13762" max="13762" width="7.453125" style="522" customWidth="1"/>
    <col min="13763" max="13763" width="11.54296875" style="522" customWidth="1"/>
    <col min="13764" max="13764" width="12.81640625" style="522" customWidth="1"/>
    <col min="13765" max="13765" width="14.1796875" style="522" customWidth="1"/>
    <col min="13766" max="13766" width="13.54296875" style="522" customWidth="1"/>
    <col min="13767" max="13767" width="13" style="522" customWidth="1"/>
    <col min="13768" max="14013" width="9.1796875" style="522"/>
    <col min="14014" max="14014" width="5.81640625" style="522" customWidth="1"/>
    <col min="14015" max="14015" width="91.54296875" style="522" customWidth="1"/>
    <col min="14016" max="14016" width="5.81640625" style="522" customWidth="1"/>
    <col min="14017" max="14017" width="20.1796875" style="522" customWidth="1"/>
    <col min="14018" max="14018" width="7.453125" style="522" customWidth="1"/>
    <col min="14019" max="14019" width="11.54296875" style="522" customWidth="1"/>
    <col min="14020" max="14020" width="12.81640625" style="522" customWidth="1"/>
    <col min="14021" max="14021" width="14.1796875" style="522" customWidth="1"/>
    <col min="14022" max="14022" width="13.54296875" style="522" customWidth="1"/>
    <col min="14023" max="14023" width="13" style="522" customWidth="1"/>
    <col min="14024" max="14269" width="9.1796875" style="522"/>
    <col min="14270" max="14270" width="5.81640625" style="522" customWidth="1"/>
    <col min="14271" max="14271" width="91.54296875" style="522" customWidth="1"/>
    <col min="14272" max="14272" width="5.81640625" style="522" customWidth="1"/>
    <col min="14273" max="14273" width="20.1796875" style="522" customWidth="1"/>
    <col min="14274" max="14274" width="7.453125" style="522" customWidth="1"/>
    <col min="14275" max="14275" width="11.54296875" style="522" customWidth="1"/>
    <col min="14276" max="14276" width="12.81640625" style="522" customWidth="1"/>
    <col min="14277" max="14277" width="14.1796875" style="522" customWidth="1"/>
    <col min="14278" max="14278" width="13.54296875" style="522" customWidth="1"/>
    <col min="14279" max="14279" width="13" style="522" customWidth="1"/>
    <col min="14280" max="14525" width="9.1796875" style="522"/>
    <col min="14526" max="14526" width="5.81640625" style="522" customWidth="1"/>
    <col min="14527" max="14527" width="91.54296875" style="522" customWidth="1"/>
    <col min="14528" max="14528" width="5.81640625" style="522" customWidth="1"/>
    <col min="14529" max="14529" width="20.1796875" style="522" customWidth="1"/>
    <col min="14530" max="14530" width="7.453125" style="522" customWidth="1"/>
    <col min="14531" max="14531" width="11.54296875" style="522" customWidth="1"/>
    <col min="14532" max="14532" width="12.81640625" style="522" customWidth="1"/>
    <col min="14533" max="14533" width="14.1796875" style="522" customWidth="1"/>
    <col min="14534" max="14534" width="13.54296875" style="522" customWidth="1"/>
    <col min="14535" max="14535" width="13" style="522" customWidth="1"/>
    <col min="14536" max="14781" width="9.1796875" style="522"/>
    <col min="14782" max="14782" width="5.81640625" style="522" customWidth="1"/>
    <col min="14783" max="14783" width="91.54296875" style="522" customWidth="1"/>
    <col min="14784" max="14784" width="5.81640625" style="522" customWidth="1"/>
    <col min="14785" max="14785" width="20.1796875" style="522" customWidth="1"/>
    <col min="14786" max="14786" width="7.453125" style="522" customWidth="1"/>
    <col min="14787" max="14787" width="11.54296875" style="522" customWidth="1"/>
    <col min="14788" max="14788" width="12.81640625" style="522" customWidth="1"/>
    <col min="14789" max="14789" width="14.1796875" style="522" customWidth="1"/>
    <col min="14790" max="14790" width="13.54296875" style="522" customWidth="1"/>
    <col min="14791" max="14791" width="13" style="522" customWidth="1"/>
    <col min="14792" max="15037" width="9.1796875" style="522"/>
    <col min="15038" max="15038" width="5.81640625" style="522" customWidth="1"/>
    <col min="15039" max="15039" width="91.54296875" style="522" customWidth="1"/>
    <col min="15040" max="15040" width="5.81640625" style="522" customWidth="1"/>
    <col min="15041" max="15041" width="20.1796875" style="522" customWidth="1"/>
    <col min="15042" max="15042" width="7.453125" style="522" customWidth="1"/>
    <col min="15043" max="15043" width="11.54296875" style="522" customWidth="1"/>
    <col min="15044" max="15044" width="12.81640625" style="522" customWidth="1"/>
    <col min="15045" max="15045" width="14.1796875" style="522" customWidth="1"/>
    <col min="15046" max="15046" width="13.54296875" style="522" customWidth="1"/>
    <col min="15047" max="15047" width="13" style="522" customWidth="1"/>
    <col min="15048" max="15293" width="9.1796875" style="522"/>
    <col min="15294" max="15294" width="5.81640625" style="522" customWidth="1"/>
    <col min="15295" max="15295" width="91.54296875" style="522" customWidth="1"/>
    <col min="15296" max="15296" width="5.81640625" style="522" customWidth="1"/>
    <col min="15297" max="15297" width="20.1796875" style="522" customWidth="1"/>
    <col min="15298" max="15298" width="7.453125" style="522" customWidth="1"/>
    <col min="15299" max="15299" width="11.54296875" style="522" customWidth="1"/>
    <col min="15300" max="15300" width="12.81640625" style="522" customWidth="1"/>
    <col min="15301" max="15301" width="14.1796875" style="522" customWidth="1"/>
    <col min="15302" max="15302" width="13.54296875" style="522" customWidth="1"/>
    <col min="15303" max="15303" width="13" style="522" customWidth="1"/>
    <col min="15304" max="15549" width="9.1796875" style="522"/>
    <col min="15550" max="15550" width="5.81640625" style="522" customWidth="1"/>
    <col min="15551" max="15551" width="91.54296875" style="522" customWidth="1"/>
    <col min="15552" max="15552" width="5.81640625" style="522" customWidth="1"/>
    <col min="15553" max="15553" width="20.1796875" style="522" customWidth="1"/>
    <col min="15554" max="15554" width="7.453125" style="522" customWidth="1"/>
    <col min="15555" max="15555" width="11.54296875" style="522" customWidth="1"/>
    <col min="15556" max="15556" width="12.81640625" style="522" customWidth="1"/>
    <col min="15557" max="15557" width="14.1796875" style="522" customWidth="1"/>
    <col min="15558" max="15558" width="13.54296875" style="522" customWidth="1"/>
    <col min="15559" max="15559" width="13" style="522" customWidth="1"/>
    <col min="15560" max="15805" width="9.1796875" style="522"/>
    <col min="15806" max="15806" width="5.81640625" style="522" customWidth="1"/>
    <col min="15807" max="15807" width="91.54296875" style="522" customWidth="1"/>
    <col min="15808" max="15808" width="5.81640625" style="522" customWidth="1"/>
    <col min="15809" max="15809" width="20.1796875" style="522" customWidth="1"/>
    <col min="15810" max="15810" width="7.453125" style="522" customWidth="1"/>
    <col min="15811" max="15811" width="11.54296875" style="522" customWidth="1"/>
    <col min="15812" max="15812" width="12.81640625" style="522" customWidth="1"/>
    <col min="15813" max="15813" width="14.1796875" style="522" customWidth="1"/>
    <col min="15814" max="15814" width="13.54296875" style="522" customWidth="1"/>
    <col min="15815" max="15815" width="13" style="522" customWidth="1"/>
    <col min="15816" max="16061" width="9.1796875" style="522"/>
    <col min="16062" max="16062" width="5.81640625" style="522" customWidth="1"/>
    <col min="16063" max="16063" width="91.54296875" style="522" customWidth="1"/>
    <col min="16064" max="16064" width="5.81640625" style="522" customWidth="1"/>
    <col min="16065" max="16065" width="20.1796875" style="522" customWidth="1"/>
    <col min="16066" max="16066" width="7.453125" style="522" customWidth="1"/>
    <col min="16067" max="16067" width="11.54296875" style="522" customWidth="1"/>
    <col min="16068" max="16068" width="12.81640625" style="522" customWidth="1"/>
    <col min="16069" max="16069" width="14.1796875" style="522" customWidth="1"/>
    <col min="16070" max="16070" width="13.54296875" style="522" customWidth="1"/>
    <col min="16071" max="16071" width="13" style="522" customWidth="1"/>
    <col min="16072" max="16384" width="9.1796875" style="522"/>
  </cols>
  <sheetData>
    <row r="1" spans="1:6" s="519" customFormat="1">
      <c r="A1" s="959" t="s">
        <v>1510</v>
      </c>
      <c r="B1" s="959"/>
      <c r="C1" s="960"/>
      <c r="D1" s="960"/>
      <c r="E1" s="960"/>
      <c r="F1" s="959"/>
    </row>
    <row r="2" spans="1:6">
      <c r="A2" s="520" t="s">
        <v>1463</v>
      </c>
      <c r="B2" s="520" t="s">
        <v>475</v>
      </c>
      <c r="C2" s="520" t="s">
        <v>476</v>
      </c>
      <c r="D2" s="520" t="s">
        <v>960</v>
      </c>
      <c r="E2" s="516" t="s">
        <v>478</v>
      </c>
      <c r="F2" s="521" t="s">
        <v>572</v>
      </c>
    </row>
    <row r="3" spans="1:6">
      <c r="A3" s="520"/>
      <c r="B3" s="520"/>
      <c r="C3" s="525"/>
      <c r="D3" s="525"/>
      <c r="E3" s="539"/>
      <c r="F3" s="513"/>
    </row>
    <row r="4" spans="1:6" s="529" customFormat="1">
      <c r="A4" s="520">
        <v>116</v>
      </c>
      <c r="B4" s="524" t="s">
        <v>978</v>
      </c>
      <c r="C4" s="525"/>
      <c r="D4" s="511"/>
      <c r="E4" s="494"/>
      <c r="F4" s="513"/>
    </row>
    <row r="5" spans="1:6" ht="155.15" customHeight="1">
      <c r="A5" s="526">
        <v>116.01</v>
      </c>
      <c r="B5" s="527" t="s">
        <v>1511</v>
      </c>
      <c r="C5" s="531" t="s">
        <v>890</v>
      </c>
      <c r="D5" s="824" t="s">
        <v>485</v>
      </c>
      <c r="E5" s="825"/>
      <c r="F5" s="826"/>
    </row>
    <row r="6" spans="1:6" ht="159" customHeight="1">
      <c r="A6" s="526">
        <v>116.02</v>
      </c>
      <c r="B6" s="527" t="s">
        <v>1512</v>
      </c>
      <c r="C6" s="531" t="s">
        <v>890</v>
      </c>
      <c r="D6" s="824">
        <v>3</v>
      </c>
      <c r="E6" s="825"/>
      <c r="F6" s="826">
        <f>D6*E6</f>
        <v>0</v>
      </c>
    </row>
    <row r="7" spans="1:6" ht="46.5">
      <c r="A7" s="526">
        <v>116.03</v>
      </c>
      <c r="B7" s="527" t="s">
        <v>1513</v>
      </c>
      <c r="C7" s="531" t="s">
        <v>890</v>
      </c>
      <c r="D7" s="824">
        <v>300</v>
      </c>
      <c r="E7" s="825"/>
      <c r="F7" s="826">
        <f>D7*E7</f>
        <v>0</v>
      </c>
    </row>
    <row r="8" spans="1:6" ht="137.15" customHeight="1">
      <c r="A8" s="526">
        <v>116.04</v>
      </c>
      <c r="B8" s="527" t="s">
        <v>1514</v>
      </c>
      <c r="C8" s="531" t="s">
        <v>890</v>
      </c>
      <c r="D8" s="824" t="s">
        <v>533</v>
      </c>
      <c r="E8" s="825"/>
      <c r="F8" s="826"/>
    </row>
    <row r="9" spans="1:6" ht="86.5" customHeight="1">
      <c r="A9" s="526">
        <v>116.05</v>
      </c>
      <c r="B9" s="527" t="s">
        <v>1515</v>
      </c>
      <c r="C9" s="531" t="s">
        <v>890</v>
      </c>
      <c r="D9" s="824">
        <v>6</v>
      </c>
      <c r="E9" s="825"/>
      <c r="F9" s="826">
        <f>D9*E9</f>
        <v>0</v>
      </c>
    </row>
    <row r="10" spans="1:6" ht="72" customHeight="1">
      <c r="A10" s="526">
        <v>116.06</v>
      </c>
      <c r="B10" s="527" t="s">
        <v>1516</v>
      </c>
      <c r="C10" s="531" t="s">
        <v>890</v>
      </c>
      <c r="D10" s="824" t="s">
        <v>485</v>
      </c>
      <c r="E10" s="825"/>
      <c r="F10" s="826"/>
    </row>
    <row r="11" spans="1:6" ht="85" customHeight="1">
      <c r="A11" s="526">
        <v>116.07</v>
      </c>
      <c r="B11" s="540" t="s">
        <v>1517</v>
      </c>
      <c r="C11" s="531" t="s">
        <v>890</v>
      </c>
      <c r="D11" s="824">
        <v>3</v>
      </c>
      <c r="E11" s="825"/>
      <c r="F11" s="826">
        <f>D11*E11</f>
        <v>0</v>
      </c>
    </row>
    <row r="12" spans="1:6" ht="79.5" customHeight="1">
      <c r="A12" s="526">
        <v>116.08</v>
      </c>
      <c r="B12" s="540" t="s">
        <v>1518</v>
      </c>
      <c r="C12" s="531" t="s">
        <v>890</v>
      </c>
      <c r="D12" s="824" t="s">
        <v>485</v>
      </c>
      <c r="E12" s="825"/>
      <c r="F12" s="826"/>
    </row>
    <row r="13" spans="1:6" ht="80.5" customHeight="1">
      <c r="A13" s="526">
        <v>116.09</v>
      </c>
      <c r="B13" s="540" t="s">
        <v>1519</v>
      </c>
      <c r="C13" s="531" t="s">
        <v>890</v>
      </c>
      <c r="D13" s="824">
        <v>3</v>
      </c>
      <c r="E13" s="825"/>
      <c r="F13" s="826">
        <f t="shared" ref="F13:F24" si="0">IFERROR(D13*E13,"--")</f>
        <v>0</v>
      </c>
    </row>
    <row r="14" spans="1:6" ht="85.5" customHeight="1">
      <c r="A14" s="535">
        <v>116.1</v>
      </c>
      <c r="B14" s="540" t="s">
        <v>1520</v>
      </c>
      <c r="C14" s="531" t="s">
        <v>890</v>
      </c>
      <c r="D14" s="824" t="s">
        <v>485</v>
      </c>
      <c r="E14" s="825"/>
      <c r="F14" s="826"/>
    </row>
    <row r="15" spans="1:6" ht="69.650000000000006" customHeight="1">
      <c r="A15" s="526">
        <v>116.11</v>
      </c>
      <c r="B15" s="540" t="s">
        <v>1521</v>
      </c>
      <c r="C15" s="531" t="s">
        <v>890</v>
      </c>
      <c r="D15" s="824">
        <v>6</v>
      </c>
      <c r="E15" s="825"/>
      <c r="F15" s="826">
        <f t="shared" si="0"/>
        <v>0</v>
      </c>
    </row>
    <row r="16" spans="1:6" ht="74.150000000000006" customHeight="1">
      <c r="A16" s="526">
        <v>116.12</v>
      </c>
      <c r="B16" s="540" t="s">
        <v>1522</v>
      </c>
      <c r="C16" s="526" t="s">
        <v>890</v>
      </c>
      <c r="D16" s="827" t="s">
        <v>485</v>
      </c>
      <c r="E16" s="828"/>
      <c r="F16" s="826"/>
    </row>
    <row r="17" spans="1:6" ht="46.5">
      <c r="A17" s="526">
        <v>116.13</v>
      </c>
      <c r="B17" s="527" t="s">
        <v>1523</v>
      </c>
      <c r="C17" s="531" t="s">
        <v>890</v>
      </c>
      <c r="D17" s="824">
        <v>6</v>
      </c>
      <c r="E17" s="825"/>
      <c r="F17" s="826">
        <f t="shared" si="0"/>
        <v>0</v>
      </c>
    </row>
    <row r="18" spans="1:6" ht="46.5">
      <c r="A18" s="526">
        <v>116.14</v>
      </c>
      <c r="B18" s="527" t="s">
        <v>1524</v>
      </c>
      <c r="C18" s="531" t="s">
        <v>890</v>
      </c>
      <c r="D18" s="824">
        <v>6</v>
      </c>
      <c r="E18" s="825"/>
      <c r="F18" s="826">
        <f t="shared" si="0"/>
        <v>0</v>
      </c>
    </row>
    <row r="19" spans="1:6" ht="88.5" customHeight="1">
      <c r="A19" s="526">
        <v>116.15</v>
      </c>
      <c r="B19" s="527" t="s">
        <v>1525</v>
      </c>
      <c r="C19" s="531" t="s">
        <v>890</v>
      </c>
      <c r="D19" s="824">
        <v>6</v>
      </c>
      <c r="E19" s="825"/>
      <c r="F19" s="826">
        <f t="shared" si="0"/>
        <v>0</v>
      </c>
    </row>
    <row r="20" spans="1:6" ht="248">
      <c r="A20" s="526">
        <v>116.16</v>
      </c>
      <c r="B20" s="527" t="s">
        <v>1526</v>
      </c>
      <c r="C20" s="531" t="s">
        <v>890</v>
      </c>
      <c r="D20" s="824">
        <v>1</v>
      </c>
      <c r="E20" s="825"/>
      <c r="F20" s="826">
        <f t="shared" si="0"/>
        <v>0</v>
      </c>
    </row>
    <row r="21" spans="1:6" s="529" customFormat="1" ht="93">
      <c r="A21" s="526">
        <v>116.17</v>
      </c>
      <c r="B21" s="527" t="s">
        <v>1527</v>
      </c>
      <c r="C21" s="525" t="s">
        <v>1479</v>
      </c>
      <c r="D21" s="824">
        <v>2000</v>
      </c>
      <c r="E21" s="825"/>
      <c r="F21" s="826">
        <f t="shared" si="0"/>
        <v>0</v>
      </c>
    </row>
    <row r="22" spans="1:6" s="529" customFormat="1" ht="93">
      <c r="A22" s="526">
        <v>116.18</v>
      </c>
      <c r="B22" s="527" t="s">
        <v>1528</v>
      </c>
      <c r="C22" s="525" t="s">
        <v>1479</v>
      </c>
      <c r="D22" s="824">
        <v>500</v>
      </c>
      <c r="E22" s="825"/>
      <c r="F22" s="826">
        <f t="shared" si="0"/>
        <v>0</v>
      </c>
    </row>
    <row r="23" spans="1:6" s="529" customFormat="1" ht="93">
      <c r="A23" s="526">
        <v>116.19</v>
      </c>
      <c r="B23" s="533" t="s">
        <v>1529</v>
      </c>
      <c r="C23" s="526" t="s">
        <v>1479</v>
      </c>
      <c r="D23" s="824" t="s">
        <v>485</v>
      </c>
      <c r="E23" s="825"/>
      <c r="F23" s="826"/>
    </row>
    <row r="24" spans="1:6" s="529" customFormat="1" ht="202.5" customHeight="1">
      <c r="A24" s="535">
        <v>116.2</v>
      </c>
      <c r="B24" s="542" t="s">
        <v>1530</v>
      </c>
      <c r="C24" s="526" t="s">
        <v>828</v>
      </c>
      <c r="D24" s="824">
        <v>1</v>
      </c>
      <c r="E24" s="825"/>
      <c r="F24" s="826">
        <f t="shared" si="0"/>
        <v>0</v>
      </c>
    </row>
    <row r="25" spans="1:6" s="529" customFormat="1">
      <c r="A25" s="543"/>
      <c r="B25" s="542"/>
      <c r="C25" s="526"/>
      <c r="D25" s="824"/>
      <c r="E25" s="829"/>
      <c r="F25" s="826"/>
    </row>
    <row r="26" spans="1:6" s="519" customFormat="1">
      <c r="A26" s="520"/>
      <c r="B26" s="524" t="s">
        <v>1531</v>
      </c>
      <c r="C26" s="525"/>
      <c r="D26" s="824"/>
      <c r="E26" s="829"/>
      <c r="F26" s="573">
        <f>SUM(F5:F24)</f>
        <v>0</v>
      </c>
    </row>
  </sheetData>
  <sheetProtection algorithmName="SHA-512" hashValue="SkheRSZayGeDH81ZP/QoBsl5NAAa1IX3D6FerWBgOxAmUQ3W2HXo5JnRJQEiUOm3FJvadDgp1V5aZKjSIuyOZg==" saltValue="qlDbp4GaqaepQbTPTMZUZQ==" spinCount="100000" sheet="1" objects="1" scenarios="1"/>
  <mergeCells count="1">
    <mergeCell ref="A1:F1"/>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F9"/>
  <sheetViews>
    <sheetView workbookViewId="0">
      <selection activeCell="D5" sqref="D5"/>
    </sheetView>
  </sheetViews>
  <sheetFormatPr defaultColWidth="9.1796875" defaultRowHeight="15.5"/>
  <cols>
    <col min="1" max="1" width="9.1796875" style="537" customWidth="1"/>
    <col min="2" max="2" width="58.81640625" style="522" customWidth="1"/>
    <col min="3" max="3" width="8.453125" style="522" customWidth="1"/>
    <col min="4" max="4" width="12.81640625" style="537" customWidth="1"/>
    <col min="5" max="5" width="12.81640625" style="544" customWidth="1"/>
    <col min="6" max="6" width="11.1796875" style="537" customWidth="1"/>
    <col min="7" max="203" width="9.1796875" style="522"/>
    <col min="204" max="204" width="5.81640625" style="522" customWidth="1"/>
    <col min="205" max="205" width="91.54296875" style="522" customWidth="1"/>
    <col min="206" max="206" width="5.81640625" style="522" customWidth="1"/>
    <col min="207" max="207" width="20.1796875" style="522" customWidth="1"/>
    <col min="208" max="208" width="7.453125" style="522" customWidth="1"/>
    <col min="209" max="209" width="11.54296875" style="522" customWidth="1"/>
    <col min="210" max="210" width="12.81640625" style="522" customWidth="1"/>
    <col min="211" max="211" width="14.1796875" style="522" customWidth="1"/>
    <col min="212" max="212" width="13.54296875" style="522" customWidth="1"/>
    <col min="213" max="213" width="13" style="522" customWidth="1"/>
    <col min="214" max="459" width="9.1796875" style="522"/>
    <col min="460" max="460" width="5.81640625" style="522" customWidth="1"/>
    <col min="461" max="461" width="91.54296875" style="522" customWidth="1"/>
    <col min="462" max="462" width="5.81640625" style="522" customWidth="1"/>
    <col min="463" max="463" width="20.1796875" style="522" customWidth="1"/>
    <col min="464" max="464" width="7.453125" style="522" customWidth="1"/>
    <col min="465" max="465" width="11.54296875" style="522" customWidth="1"/>
    <col min="466" max="466" width="12.81640625" style="522" customWidth="1"/>
    <col min="467" max="467" width="14.1796875" style="522" customWidth="1"/>
    <col min="468" max="468" width="13.54296875" style="522" customWidth="1"/>
    <col min="469" max="469" width="13" style="522" customWidth="1"/>
    <col min="470" max="715" width="9.1796875" style="522"/>
    <col min="716" max="716" width="5.81640625" style="522" customWidth="1"/>
    <col min="717" max="717" width="91.54296875" style="522" customWidth="1"/>
    <col min="718" max="718" width="5.81640625" style="522" customWidth="1"/>
    <col min="719" max="719" width="20.1796875" style="522" customWidth="1"/>
    <col min="720" max="720" width="7.453125" style="522" customWidth="1"/>
    <col min="721" max="721" width="11.54296875" style="522" customWidth="1"/>
    <col min="722" max="722" width="12.81640625" style="522" customWidth="1"/>
    <col min="723" max="723" width="14.1796875" style="522" customWidth="1"/>
    <col min="724" max="724" width="13.54296875" style="522" customWidth="1"/>
    <col min="725" max="725" width="13" style="522" customWidth="1"/>
    <col min="726" max="971" width="9.1796875" style="522"/>
    <col min="972" max="972" width="5.81640625" style="522" customWidth="1"/>
    <col min="973" max="973" width="91.54296875" style="522" customWidth="1"/>
    <col min="974" max="974" width="5.81640625" style="522" customWidth="1"/>
    <col min="975" max="975" width="20.1796875" style="522" customWidth="1"/>
    <col min="976" max="976" width="7.453125" style="522" customWidth="1"/>
    <col min="977" max="977" width="11.54296875" style="522" customWidth="1"/>
    <col min="978" max="978" width="12.81640625" style="522" customWidth="1"/>
    <col min="979" max="979" width="14.1796875" style="522" customWidth="1"/>
    <col min="980" max="980" width="13.54296875" style="522" customWidth="1"/>
    <col min="981" max="981" width="13" style="522" customWidth="1"/>
    <col min="982" max="1227" width="9.1796875" style="522"/>
    <col min="1228" max="1228" width="5.81640625" style="522" customWidth="1"/>
    <col min="1229" max="1229" width="91.54296875" style="522" customWidth="1"/>
    <col min="1230" max="1230" width="5.81640625" style="522" customWidth="1"/>
    <col min="1231" max="1231" width="20.1796875" style="522" customWidth="1"/>
    <col min="1232" max="1232" width="7.453125" style="522" customWidth="1"/>
    <col min="1233" max="1233" width="11.54296875" style="522" customWidth="1"/>
    <col min="1234" max="1234" width="12.81640625" style="522" customWidth="1"/>
    <col min="1235" max="1235" width="14.1796875" style="522" customWidth="1"/>
    <col min="1236" max="1236" width="13.54296875" style="522" customWidth="1"/>
    <col min="1237" max="1237" width="13" style="522" customWidth="1"/>
    <col min="1238" max="1483" width="9.1796875" style="522"/>
    <col min="1484" max="1484" width="5.81640625" style="522" customWidth="1"/>
    <col min="1485" max="1485" width="91.54296875" style="522" customWidth="1"/>
    <col min="1486" max="1486" width="5.81640625" style="522" customWidth="1"/>
    <col min="1487" max="1487" width="20.1796875" style="522" customWidth="1"/>
    <col min="1488" max="1488" width="7.453125" style="522" customWidth="1"/>
    <col min="1489" max="1489" width="11.54296875" style="522" customWidth="1"/>
    <col min="1490" max="1490" width="12.81640625" style="522" customWidth="1"/>
    <col min="1491" max="1491" width="14.1796875" style="522" customWidth="1"/>
    <col min="1492" max="1492" width="13.54296875" style="522" customWidth="1"/>
    <col min="1493" max="1493" width="13" style="522" customWidth="1"/>
    <col min="1494" max="1739" width="9.1796875" style="522"/>
    <col min="1740" max="1740" width="5.81640625" style="522" customWidth="1"/>
    <col min="1741" max="1741" width="91.54296875" style="522" customWidth="1"/>
    <col min="1742" max="1742" width="5.81640625" style="522" customWidth="1"/>
    <col min="1743" max="1743" width="20.1796875" style="522" customWidth="1"/>
    <col min="1744" max="1744" width="7.453125" style="522" customWidth="1"/>
    <col min="1745" max="1745" width="11.54296875" style="522" customWidth="1"/>
    <col min="1746" max="1746" width="12.81640625" style="522" customWidth="1"/>
    <col min="1747" max="1747" width="14.1796875" style="522" customWidth="1"/>
    <col min="1748" max="1748" width="13.54296875" style="522" customWidth="1"/>
    <col min="1749" max="1749" width="13" style="522" customWidth="1"/>
    <col min="1750" max="1995" width="9.1796875" style="522"/>
    <col min="1996" max="1996" width="5.81640625" style="522" customWidth="1"/>
    <col min="1997" max="1997" width="91.54296875" style="522" customWidth="1"/>
    <col min="1998" max="1998" width="5.81640625" style="522" customWidth="1"/>
    <col min="1999" max="1999" width="20.1796875" style="522" customWidth="1"/>
    <col min="2000" max="2000" width="7.453125" style="522" customWidth="1"/>
    <col min="2001" max="2001" width="11.54296875" style="522" customWidth="1"/>
    <col min="2002" max="2002" width="12.81640625" style="522" customWidth="1"/>
    <col min="2003" max="2003" width="14.1796875" style="522" customWidth="1"/>
    <col min="2004" max="2004" width="13.54296875" style="522" customWidth="1"/>
    <col min="2005" max="2005" width="13" style="522" customWidth="1"/>
    <col min="2006" max="2251" width="9.1796875" style="522"/>
    <col min="2252" max="2252" width="5.81640625" style="522" customWidth="1"/>
    <col min="2253" max="2253" width="91.54296875" style="522" customWidth="1"/>
    <col min="2254" max="2254" width="5.81640625" style="522" customWidth="1"/>
    <col min="2255" max="2255" width="20.1796875" style="522" customWidth="1"/>
    <col min="2256" max="2256" width="7.453125" style="522" customWidth="1"/>
    <col min="2257" max="2257" width="11.54296875" style="522" customWidth="1"/>
    <col min="2258" max="2258" width="12.81640625" style="522" customWidth="1"/>
    <col min="2259" max="2259" width="14.1796875" style="522" customWidth="1"/>
    <col min="2260" max="2260" width="13.54296875" style="522" customWidth="1"/>
    <col min="2261" max="2261" width="13" style="522" customWidth="1"/>
    <col min="2262" max="2507" width="9.1796875" style="522"/>
    <col min="2508" max="2508" width="5.81640625" style="522" customWidth="1"/>
    <col min="2509" max="2509" width="91.54296875" style="522" customWidth="1"/>
    <col min="2510" max="2510" width="5.81640625" style="522" customWidth="1"/>
    <col min="2511" max="2511" width="20.1796875" style="522" customWidth="1"/>
    <col min="2512" max="2512" width="7.453125" style="522" customWidth="1"/>
    <col min="2513" max="2513" width="11.54296875" style="522" customWidth="1"/>
    <col min="2514" max="2514" width="12.81640625" style="522" customWidth="1"/>
    <col min="2515" max="2515" width="14.1796875" style="522" customWidth="1"/>
    <col min="2516" max="2516" width="13.54296875" style="522" customWidth="1"/>
    <col min="2517" max="2517" width="13" style="522" customWidth="1"/>
    <col min="2518" max="2763" width="9.1796875" style="522"/>
    <col min="2764" max="2764" width="5.81640625" style="522" customWidth="1"/>
    <col min="2765" max="2765" width="91.54296875" style="522" customWidth="1"/>
    <col min="2766" max="2766" width="5.81640625" style="522" customWidth="1"/>
    <col min="2767" max="2767" width="20.1796875" style="522" customWidth="1"/>
    <col min="2768" max="2768" width="7.453125" style="522" customWidth="1"/>
    <col min="2769" max="2769" width="11.54296875" style="522" customWidth="1"/>
    <col min="2770" max="2770" width="12.81640625" style="522" customWidth="1"/>
    <col min="2771" max="2771" width="14.1796875" style="522" customWidth="1"/>
    <col min="2772" max="2772" width="13.54296875" style="522" customWidth="1"/>
    <col min="2773" max="2773" width="13" style="522" customWidth="1"/>
    <col min="2774" max="3019" width="9.1796875" style="522"/>
    <col min="3020" max="3020" width="5.81640625" style="522" customWidth="1"/>
    <col min="3021" max="3021" width="91.54296875" style="522" customWidth="1"/>
    <col min="3022" max="3022" width="5.81640625" style="522" customWidth="1"/>
    <col min="3023" max="3023" width="20.1796875" style="522" customWidth="1"/>
    <col min="3024" max="3024" width="7.453125" style="522" customWidth="1"/>
    <col min="3025" max="3025" width="11.54296875" style="522" customWidth="1"/>
    <col min="3026" max="3026" width="12.81640625" style="522" customWidth="1"/>
    <col min="3027" max="3027" width="14.1796875" style="522" customWidth="1"/>
    <col min="3028" max="3028" width="13.54296875" style="522" customWidth="1"/>
    <col min="3029" max="3029" width="13" style="522" customWidth="1"/>
    <col min="3030" max="3275" width="9.1796875" style="522"/>
    <col min="3276" max="3276" width="5.81640625" style="522" customWidth="1"/>
    <col min="3277" max="3277" width="91.54296875" style="522" customWidth="1"/>
    <col min="3278" max="3278" width="5.81640625" style="522" customWidth="1"/>
    <col min="3279" max="3279" width="20.1796875" style="522" customWidth="1"/>
    <col min="3280" max="3280" width="7.453125" style="522" customWidth="1"/>
    <col min="3281" max="3281" width="11.54296875" style="522" customWidth="1"/>
    <col min="3282" max="3282" width="12.81640625" style="522" customWidth="1"/>
    <col min="3283" max="3283" width="14.1796875" style="522" customWidth="1"/>
    <col min="3284" max="3284" width="13.54296875" style="522" customWidth="1"/>
    <col min="3285" max="3285" width="13" style="522" customWidth="1"/>
    <col min="3286" max="3531" width="9.1796875" style="522"/>
    <col min="3532" max="3532" width="5.81640625" style="522" customWidth="1"/>
    <col min="3533" max="3533" width="91.54296875" style="522" customWidth="1"/>
    <col min="3534" max="3534" width="5.81640625" style="522" customWidth="1"/>
    <col min="3535" max="3535" width="20.1796875" style="522" customWidth="1"/>
    <col min="3536" max="3536" width="7.453125" style="522" customWidth="1"/>
    <col min="3537" max="3537" width="11.54296875" style="522" customWidth="1"/>
    <col min="3538" max="3538" width="12.81640625" style="522" customWidth="1"/>
    <col min="3539" max="3539" width="14.1796875" style="522" customWidth="1"/>
    <col min="3540" max="3540" width="13.54296875" style="522" customWidth="1"/>
    <col min="3541" max="3541" width="13" style="522" customWidth="1"/>
    <col min="3542" max="3787" width="9.1796875" style="522"/>
    <col min="3788" max="3788" width="5.81640625" style="522" customWidth="1"/>
    <col min="3789" max="3789" width="91.54296875" style="522" customWidth="1"/>
    <col min="3790" max="3790" width="5.81640625" style="522" customWidth="1"/>
    <col min="3791" max="3791" width="20.1796875" style="522" customWidth="1"/>
    <col min="3792" max="3792" width="7.453125" style="522" customWidth="1"/>
    <col min="3793" max="3793" width="11.54296875" style="522" customWidth="1"/>
    <col min="3794" max="3794" width="12.81640625" style="522" customWidth="1"/>
    <col min="3795" max="3795" width="14.1796875" style="522" customWidth="1"/>
    <col min="3796" max="3796" width="13.54296875" style="522" customWidth="1"/>
    <col min="3797" max="3797" width="13" style="522" customWidth="1"/>
    <col min="3798" max="4043" width="9.1796875" style="522"/>
    <col min="4044" max="4044" width="5.81640625" style="522" customWidth="1"/>
    <col min="4045" max="4045" width="91.54296875" style="522" customWidth="1"/>
    <col min="4046" max="4046" width="5.81640625" style="522" customWidth="1"/>
    <col min="4047" max="4047" width="20.1796875" style="522" customWidth="1"/>
    <col min="4048" max="4048" width="7.453125" style="522" customWidth="1"/>
    <col min="4049" max="4049" width="11.54296875" style="522" customWidth="1"/>
    <col min="4050" max="4050" width="12.81640625" style="522" customWidth="1"/>
    <col min="4051" max="4051" width="14.1796875" style="522" customWidth="1"/>
    <col min="4052" max="4052" width="13.54296875" style="522" customWidth="1"/>
    <col min="4053" max="4053" width="13" style="522" customWidth="1"/>
    <col min="4054" max="4299" width="9.1796875" style="522"/>
    <col min="4300" max="4300" width="5.81640625" style="522" customWidth="1"/>
    <col min="4301" max="4301" width="91.54296875" style="522" customWidth="1"/>
    <col min="4302" max="4302" width="5.81640625" style="522" customWidth="1"/>
    <col min="4303" max="4303" width="20.1796875" style="522" customWidth="1"/>
    <col min="4304" max="4304" width="7.453125" style="522" customWidth="1"/>
    <col min="4305" max="4305" width="11.54296875" style="522" customWidth="1"/>
    <col min="4306" max="4306" width="12.81640625" style="522" customWidth="1"/>
    <col min="4307" max="4307" width="14.1796875" style="522" customWidth="1"/>
    <col min="4308" max="4308" width="13.54296875" style="522" customWidth="1"/>
    <col min="4309" max="4309" width="13" style="522" customWidth="1"/>
    <col min="4310" max="4555" width="9.1796875" style="522"/>
    <col min="4556" max="4556" width="5.81640625" style="522" customWidth="1"/>
    <col min="4557" max="4557" width="91.54296875" style="522" customWidth="1"/>
    <col min="4558" max="4558" width="5.81640625" style="522" customWidth="1"/>
    <col min="4559" max="4559" width="20.1796875" style="522" customWidth="1"/>
    <col min="4560" max="4560" width="7.453125" style="522" customWidth="1"/>
    <col min="4561" max="4561" width="11.54296875" style="522" customWidth="1"/>
    <col min="4562" max="4562" width="12.81640625" style="522" customWidth="1"/>
    <col min="4563" max="4563" width="14.1796875" style="522" customWidth="1"/>
    <col min="4564" max="4564" width="13.54296875" style="522" customWidth="1"/>
    <col min="4565" max="4565" width="13" style="522" customWidth="1"/>
    <col min="4566" max="4811" width="9.1796875" style="522"/>
    <col min="4812" max="4812" width="5.81640625" style="522" customWidth="1"/>
    <col min="4813" max="4813" width="91.54296875" style="522" customWidth="1"/>
    <col min="4814" max="4814" width="5.81640625" style="522" customWidth="1"/>
    <col min="4815" max="4815" width="20.1796875" style="522" customWidth="1"/>
    <col min="4816" max="4816" width="7.453125" style="522" customWidth="1"/>
    <col min="4817" max="4817" width="11.54296875" style="522" customWidth="1"/>
    <col min="4818" max="4818" width="12.81640625" style="522" customWidth="1"/>
    <col min="4819" max="4819" width="14.1796875" style="522" customWidth="1"/>
    <col min="4820" max="4820" width="13.54296875" style="522" customWidth="1"/>
    <col min="4821" max="4821" width="13" style="522" customWidth="1"/>
    <col min="4822" max="5067" width="9.1796875" style="522"/>
    <col min="5068" max="5068" width="5.81640625" style="522" customWidth="1"/>
    <col min="5069" max="5069" width="91.54296875" style="522" customWidth="1"/>
    <col min="5070" max="5070" width="5.81640625" style="522" customWidth="1"/>
    <col min="5071" max="5071" width="20.1796875" style="522" customWidth="1"/>
    <col min="5072" max="5072" width="7.453125" style="522" customWidth="1"/>
    <col min="5073" max="5073" width="11.54296875" style="522" customWidth="1"/>
    <col min="5074" max="5074" width="12.81640625" style="522" customWidth="1"/>
    <col min="5075" max="5075" width="14.1796875" style="522" customWidth="1"/>
    <col min="5076" max="5076" width="13.54296875" style="522" customWidth="1"/>
    <col min="5077" max="5077" width="13" style="522" customWidth="1"/>
    <col min="5078" max="5323" width="9.1796875" style="522"/>
    <col min="5324" max="5324" width="5.81640625" style="522" customWidth="1"/>
    <col min="5325" max="5325" width="91.54296875" style="522" customWidth="1"/>
    <col min="5326" max="5326" width="5.81640625" style="522" customWidth="1"/>
    <col min="5327" max="5327" width="20.1796875" style="522" customWidth="1"/>
    <col min="5328" max="5328" width="7.453125" style="522" customWidth="1"/>
    <col min="5329" max="5329" width="11.54296875" style="522" customWidth="1"/>
    <col min="5330" max="5330" width="12.81640625" style="522" customWidth="1"/>
    <col min="5331" max="5331" width="14.1796875" style="522" customWidth="1"/>
    <col min="5332" max="5332" width="13.54296875" style="522" customWidth="1"/>
    <col min="5333" max="5333" width="13" style="522" customWidth="1"/>
    <col min="5334" max="5579" width="9.1796875" style="522"/>
    <col min="5580" max="5580" width="5.81640625" style="522" customWidth="1"/>
    <col min="5581" max="5581" width="91.54296875" style="522" customWidth="1"/>
    <col min="5582" max="5582" width="5.81640625" style="522" customWidth="1"/>
    <col min="5583" max="5583" width="20.1796875" style="522" customWidth="1"/>
    <col min="5584" max="5584" width="7.453125" style="522" customWidth="1"/>
    <col min="5585" max="5585" width="11.54296875" style="522" customWidth="1"/>
    <col min="5586" max="5586" width="12.81640625" style="522" customWidth="1"/>
    <col min="5587" max="5587" width="14.1796875" style="522" customWidth="1"/>
    <col min="5588" max="5588" width="13.54296875" style="522" customWidth="1"/>
    <col min="5589" max="5589" width="13" style="522" customWidth="1"/>
    <col min="5590" max="5835" width="9.1796875" style="522"/>
    <col min="5836" max="5836" width="5.81640625" style="522" customWidth="1"/>
    <col min="5837" max="5837" width="91.54296875" style="522" customWidth="1"/>
    <col min="5838" max="5838" width="5.81640625" style="522" customWidth="1"/>
    <col min="5839" max="5839" width="20.1796875" style="522" customWidth="1"/>
    <col min="5840" max="5840" width="7.453125" style="522" customWidth="1"/>
    <col min="5841" max="5841" width="11.54296875" style="522" customWidth="1"/>
    <col min="5842" max="5842" width="12.81640625" style="522" customWidth="1"/>
    <col min="5843" max="5843" width="14.1796875" style="522" customWidth="1"/>
    <col min="5844" max="5844" width="13.54296875" style="522" customWidth="1"/>
    <col min="5845" max="5845" width="13" style="522" customWidth="1"/>
    <col min="5846" max="6091" width="9.1796875" style="522"/>
    <col min="6092" max="6092" width="5.81640625" style="522" customWidth="1"/>
    <col min="6093" max="6093" width="91.54296875" style="522" customWidth="1"/>
    <col min="6094" max="6094" width="5.81640625" style="522" customWidth="1"/>
    <col min="6095" max="6095" width="20.1796875" style="522" customWidth="1"/>
    <col min="6096" max="6096" width="7.453125" style="522" customWidth="1"/>
    <col min="6097" max="6097" width="11.54296875" style="522" customWidth="1"/>
    <col min="6098" max="6098" width="12.81640625" style="522" customWidth="1"/>
    <col min="6099" max="6099" width="14.1796875" style="522" customWidth="1"/>
    <col min="6100" max="6100" width="13.54296875" style="522" customWidth="1"/>
    <col min="6101" max="6101" width="13" style="522" customWidth="1"/>
    <col min="6102" max="6347" width="9.1796875" style="522"/>
    <col min="6348" max="6348" width="5.81640625" style="522" customWidth="1"/>
    <col min="6349" max="6349" width="91.54296875" style="522" customWidth="1"/>
    <col min="6350" max="6350" width="5.81640625" style="522" customWidth="1"/>
    <col min="6351" max="6351" width="20.1796875" style="522" customWidth="1"/>
    <col min="6352" max="6352" width="7.453125" style="522" customWidth="1"/>
    <col min="6353" max="6353" width="11.54296875" style="522" customWidth="1"/>
    <col min="6354" max="6354" width="12.81640625" style="522" customWidth="1"/>
    <col min="6355" max="6355" width="14.1796875" style="522" customWidth="1"/>
    <col min="6356" max="6356" width="13.54296875" style="522" customWidth="1"/>
    <col min="6357" max="6357" width="13" style="522" customWidth="1"/>
    <col min="6358" max="6603" width="9.1796875" style="522"/>
    <col min="6604" max="6604" width="5.81640625" style="522" customWidth="1"/>
    <col min="6605" max="6605" width="91.54296875" style="522" customWidth="1"/>
    <col min="6606" max="6606" width="5.81640625" style="522" customWidth="1"/>
    <col min="6607" max="6607" width="20.1796875" style="522" customWidth="1"/>
    <col min="6608" max="6608" width="7.453125" style="522" customWidth="1"/>
    <col min="6609" max="6609" width="11.54296875" style="522" customWidth="1"/>
    <col min="6610" max="6610" width="12.81640625" style="522" customWidth="1"/>
    <col min="6611" max="6611" width="14.1796875" style="522" customWidth="1"/>
    <col min="6612" max="6612" width="13.54296875" style="522" customWidth="1"/>
    <col min="6613" max="6613" width="13" style="522" customWidth="1"/>
    <col min="6614" max="6859" width="9.1796875" style="522"/>
    <col min="6860" max="6860" width="5.81640625" style="522" customWidth="1"/>
    <col min="6861" max="6861" width="91.54296875" style="522" customWidth="1"/>
    <col min="6862" max="6862" width="5.81640625" style="522" customWidth="1"/>
    <col min="6863" max="6863" width="20.1796875" style="522" customWidth="1"/>
    <col min="6864" max="6864" width="7.453125" style="522" customWidth="1"/>
    <col min="6865" max="6865" width="11.54296875" style="522" customWidth="1"/>
    <col min="6866" max="6866" width="12.81640625" style="522" customWidth="1"/>
    <col min="6867" max="6867" width="14.1796875" style="522" customWidth="1"/>
    <col min="6868" max="6868" width="13.54296875" style="522" customWidth="1"/>
    <col min="6869" max="6869" width="13" style="522" customWidth="1"/>
    <col min="6870" max="7115" width="9.1796875" style="522"/>
    <col min="7116" max="7116" width="5.81640625" style="522" customWidth="1"/>
    <col min="7117" max="7117" width="91.54296875" style="522" customWidth="1"/>
    <col min="7118" max="7118" width="5.81640625" style="522" customWidth="1"/>
    <col min="7119" max="7119" width="20.1796875" style="522" customWidth="1"/>
    <col min="7120" max="7120" width="7.453125" style="522" customWidth="1"/>
    <col min="7121" max="7121" width="11.54296875" style="522" customWidth="1"/>
    <col min="7122" max="7122" width="12.81640625" style="522" customWidth="1"/>
    <col min="7123" max="7123" width="14.1796875" style="522" customWidth="1"/>
    <col min="7124" max="7124" width="13.54296875" style="522" customWidth="1"/>
    <col min="7125" max="7125" width="13" style="522" customWidth="1"/>
    <col min="7126" max="7371" width="9.1796875" style="522"/>
    <col min="7372" max="7372" width="5.81640625" style="522" customWidth="1"/>
    <col min="7373" max="7373" width="91.54296875" style="522" customWidth="1"/>
    <col min="7374" max="7374" width="5.81640625" style="522" customWidth="1"/>
    <col min="7375" max="7375" width="20.1796875" style="522" customWidth="1"/>
    <col min="7376" max="7376" width="7.453125" style="522" customWidth="1"/>
    <col min="7377" max="7377" width="11.54296875" style="522" customWidth="1"/>
    <col min="7378" max="7378" width="12.81640625" style="522" customWidth="1"/>
    <col min="7379" max="7379" width="14.1796875" style="522" customWidth="1"/>
    <col min="7380" max="7380" width="13.54296875" style="522" customWidth="1"/>
    <col min="7381" max="7381" width="13" style="522" customWidth="1"/>
    <col min="7382" max="7627" width="9.1796875" style="522"/>
    <col min="7628" max="7628" width="5.81640625" style="522" customWidth="1"/>
    <col min="7629" max="7629" width="91.54296875" style="522" customWidth="1"/>
    <col min="7630" max="7630" width="5.81640625" style="522" customWidth="1"/>
    <col min="7631" max="7631" width="20.1796875" style="522" customWidth="1"/>
    <col min="7632" max="7632" width="7.453125" style="522" customWidth="1"/>
    <col min="7633" max="7633" width="11.54296875" style="522" customWidth="1"/>
    <col min="7634" max="7634" width="12.81640625" style="522" customWidth="1"/>
    <col min="7635" max="7635" width="14.1796875" style="522" customWidth="1"/>
    <col min="7636" max="7636" width="13.54296875" style="522" customWidth="1"/>
    <col min="7637" max="7637" width="13" style="522" customWidth="1"/>
    <col min="7638" max="7883" width="9.1796875" style="522"/>
    <col min="7884" max="7884" width="5.81640625" style="522" customWidth="1"/>
    <col min="7885" max="7885" width="91.54296875" style="522" customWidth="1"/>
    <col min="7886" max="7886" width="5.81640625" style="522" customWidth="1"/>
    <col min="7887" max="7887" width="20.1796875" style="522" customWidth="1"/>
    <col min="7888" max="7888" width="7.453125" style="522" customWidth="1"/>
    <col min="7889" max="7889" width="11.54296875" style="522" customWidth="1"/>
    <col min="7890" max="7890" width="12.81640625" style="522" customWidth="1"/>
    <col min="7891" max="7891" width="14.1796875" style="522" customWidth="1"/>
    <col min="7892" max="7892" width="13.54296875" style="522" customWidth="1"/>
    <col min="7893" max="7893" width="13" style="522" customWidth="1"/>
    <col min="7894" max="8139" width="9.1796875" style="522"/>
    <col min="8140" max="8140" width="5.81640625" style="522" customWidth="1"/>
    <col min="8141" max="8141" width="91.54296875" style="522" customWidth="1"/>
    <col min="8142" max="8142" width="5.81640625" style="522" customWidth="1"/>
    <col min="8143" max="8143" width="20.1796875" style="522" customWidth="1"/>
    <col min="8144" max="8144" width="7.453125" style="522" customWidth="1"/>
    <col min="8145" max="8145" width="11.54296875" style="522" customWidth="1"/>
    <col min="8146" max="8146" width="12.81640625" style="522" customWidth="1"/>
    <col min="8147" max="8147" width="14.1796875" style="522" customWidth="1"/>
    <col min="8148" max="8148" width="13.54296875" style="522" customWidth="1"/>
    <col min="8149" max="8149" width="13" style="522" customWidth="1"/>
    <col min="8150" max="8395" width="9.1796875" style="522"/>
    <col min="8396" max="8396" width="5.81640625" style="522" customWidth="1"/>
    <col min="8397" max="8397" width="91.54296875" style="522" customWidth="1"/>
    <col min="8398" max="8398" width="5.81640625" style="522" customWidth="1"/>
    <col min="8399" max="8399" width="20.1796875" style="522" customWidth="1"/>
    <col min="8400" max="8400" width="7.453125" style="522" customWidth="1"/>
    <col min="8401" max="8401" width="11.54296875" style="522" customWidth="1"/>
    <col min="8402" max="8402" width="12.81640625" style="522" customWidth="1"/>
    <col min="8403" max="8403" width="14.1796875" style="522" customWidth="1"/>
    <col min="8404" max="8404" width="13.54296875" style="522" customWidth="1"/>
    <col min="8405" max="8405" width="13" style="522" customWidth="1"/>
    <col min="8406" max="8651" width="9.1796875" style="522"/>
    <col min="8652" max="8652" width="5.81640625" style="522" customWidth="1"/>
    <col min="8653" max="8653" width="91.54296875" style="522" customWidth="1"/>
    <col min="8654" max="8654" width="5.81640625" style="522" customWidth="1"/>
    <col min="8655" max="8655" width="20.1796875" style="522" customWidth="1"/>
    <col min="8656" max="8656" width="7.453125" style="522" customWidth="1"/>
    <col min="8657" max="8657" width="11.54296875" style="522" customWidth="1"/>
    <col min="8658" max="8658" width="12.81640625" style="522" customWidth="1"/>
    <col min="8659" max="8659" width="14.1796875" style="522" customWidth="1"/>
    <col min="8660" max="8660" width="13.54296875" style="522" customWidth="1"/>
    <col min="8661" max="8661" width="13" style="522" customWidth="1"/>
    <col min="8662" max="8907" width="9.1796875" style="522"/>
    <col min="8908" max="8908" width="5.81640625" style="522" customWidth="1"/>
    <col min="8909" max="8909" width="91.54296875" style="522" customWidth="1"/>
    <col min="8910" max="8910" width="5.81640625" style="522" customWidth="1"/>
    <col min="8911" max="8911" width="20.1796875" style="522" customWidth="1"/>
    <col min="8912" max="8912" width="7.453125" style="522" customWidth="1"/>
    <col min="8913" max="8913" width="11.54296875" style="522" customWidth="1"/>
    <col min="8914" max="8914" width="12.81640625" style="522" customWidth="1"/>
    <col min="8915" max="8915" width="14.1796875" style="522" customWidth="1"/>
    <col min="8916" max="8916" width="13.54296875" style="522" customWidth="1"/>
    <col min="8917" max="8917" width="13" style="522" customWidth="1"/>
    <col min="8918" max="9163" width="9.1796875" style="522"/>
    <col min="9164" max="9164" width="5.81640625" style="522" customWidth="1"/>
    <col min="9165" max="9165" width="91.54296875" style="522" customWidth="1"/>
    <col min="9166" max="9166" width="5.81640625" style="522" customWidth="1"/>
    <col min="9167" max="9167" width="20.1796875" style="522" customWidth="1"/>
    <col min="9168" max="9168" width="7.453125" style="522" customWidth="1"/>
    <col min="9169" max="9169" width="11.54296875" style="522" customWidth="1"/>
    <col min="9170" max="9170" width="12.81640625" style="522" customWidth="1"/>
    <col min="9171" max="9171" width="14.1796875" style="522" customWidth="1"/>
    <col min="9172" max="9172" width="13.54296875" style="522" customWidth="1"/>
    <col min="9173" max="9173" width="13" style="522" customWidth="1"/>
    <col min="9174" max="9419" width="9.1796875" style="522"/>
    <col min="9420" max="9420" width="5.81640625" style="522" customWidth="1"/>
    <col min="9421" max="9421" width="91.54296875" style="522" customWidth="1"/>
    <col min="9422" max="9422" width="5.81640625" style="522" customWidth="1"/>
    <col min="9423" max="9423" width="20.1796875" style="522" customWidth="1"/>
    <col min="9424" max="9424" width="7.453125" style="522" customWidth="1"/>
    <col min="9425" max="9425" width="11.54296875" style="522" customWidth="1"/>
    <col min="9426" max="9426" width="12.81640625" style="522" customWidth="1"/>
    <col min="9427" max="9427" width="14.1796875" style="522" customWidth="1"/>
    <col min="9428" max="9428" width="13.54296875" style="522" customWidth="1"/>
    <col min="9429" max="9429" width="13" style="522" customWidth="1"/>
    <col min="9430" max="9675" width="9.1796875" style="522"/>
    <col min="9676" max="9676" width="5.81640625" style="522" customWidth="1"/>
    <col min="9677" max="9677" width="91.54296875" style="522" customWidth="1"/>
    <col min="9678" max="9678" width="5.81640625" style="522" customWidth="1"/>
    <col min="9679" max="9679" width="20.1796875" style="522" customWidth="1"/>
    <col min="9680" max="9680" width="7.453125" style="522" customWidth="1"/>
    <col min="9681" max="9681" width="11.54296875" style="522" customWidth="1"/>
    <col min="9682" max="9682" width="12.81640625" style="522" customWidth="1"/>
    <col min="9683" max="9683" width="14.1796875" style="522" customWidth="1"/>
    <col min="9684" max="9684" width="13.54296875" style="522" customWidth="1"/>
    <col min="9685" max="9685" width="13" style="522" customWidth="1"/>
    <col min="9686" max="9931" width="9.1796875" style="522"/>
    <col min="9932" max="9932" width="5.81640625" style="522" customWidth="1"/>
    <col min="9933" max="9933" width="91.54296875" style="522" customWidth="1"/>
    <col min="9934" max="9934" width="5.81640625" style="522" customWidth="1"/>
    <col min="9935" max="9935" width="20.1796875" style="522" customWidth="1"/>
    <col min="9936" max="9936" width="7.453125" style="522" customWidth="1"/>
    <col min="9937" max="9937" width="11.54296875" style="522" customWidth="1"/>
    <col min="9938" max="9938" width="12.81640625" style="522" customWidth="1"/>
    <col min="9939" max="9939" width="14.1796875" style="522" customWidth="1"/>
    <col min="9940" max="9940" width="13.54296875" style="522" customWidth="1"/>
    <col min="9941" max="9941" width="13" style="522" customWidth="1"/>
    <col min="9942" max="10187" width="9.1796875" style="522"/>
    <col min="10188" max="10188" width="5.81640625" style="522" customWidth="1"/>
    <col min="10189" max="10189" width="91.54296875" style="522" customWidth="1"/>
    <col min="10190" max="10190" width="5.81640625" style="522" customWidth="1"/>
    <col min="10191" max="10191" width="20.1796875" style="522" customWidth="1"/>
    <col min="10192" max="10192" width="7.453125" style="522" customWidth="1"/>
    <col min="10193" max="10193" width="11.54296875" style="522" customWidth="1"/>
    <col min="10194" max="10194" width="12.81640625" style="522" customWidth="1"/>
    <col min="10195" max="10195" width="14.1796875" style="522" customWidth="1"/>
    <col min="10196" max="10196" width="13.54296875" style="522" customWidth="1"/>
    <col min="10197" max="10197" width="13" style="522" customWidth="1"/>
    <col min="10198" max="10443" width="9.1796875" style="522"/>
    <col min="10444" max="10444" width="5.81640625" style="522" customWidth="1"/>
    <col min="10445" max="10445" width="91.54296875" style="522" customWidth="1"/>
    <col min="10446" max="10446" width="5.81640625" style="522" customWidth="1"/>
    <col min="10447" max="10447" width="20.1796875" style="522" customWidth="1"/>
    <col min="10448" max="10448" width="7.453125" style="522" customWidth="1"/>
    <col min="10449" max="10449" width="11.54296875" style="522" customWidth="1"/>
    <col min="10450" max="10450" width="12.81640625" style="522" customWidth="1"/>
    <col min="10451" max="10451" width="14.1796875" style="522" customWidth="1"/>
    <col min="10452" max="10452" width="13.54296875" style="522" customWidth="1"/>
    <col min="10453" max="10453" width="13" style="522" customWidth="1"/>
    <col min="10454" max="10699" width="9.1796875" style="522"/>
    <col min="10700" max="10700" width="5.81640625" style="522" customWidth="1"/>
    <col min="10701" max="10701" width="91.54296875" style="522" customWidth="1"/>
    <col min="10702" max="10702" width="5.81640625" style="522" customWidth="1"/>
    <col min="10703" max="10703" width="20.1796875" style="522" customWidth="1"/>
    <col min="10704" max="10704" width="7.453125" style="522" customWidth="1"/>
    <col min="10705" max="10705" width="11.54296875" style="522" customWidth="1"/>
    <col min="10706" max="10706" width="12.81640625" style="522" customWidth="1"/>
    <col min="10707" max="10707" width="14.1796875" style="522" customWidth="1"/>
    <col min="10708" max="10708" width="13.54296875" style="522" customWidth="1"/>
    <col min="10709" max="10709" width="13" style="522" customWidth="1"/>
    <col min="10710" max="10955" width="9.1796875" style="522"/>
    <col min="10956" max="10956" width="5.81640625" style="522" customWidth="1"/>
    <col min="10957" max="10957" width="91.54296875" style="522" customWidth="1"/>
    <col min="10958" max="10958" width="5.81640625" style="522" customWidth="1"/>
    <col min="10959" max="10959" width="20.1796875" style="522" customWidth="1"/>
    <col min="10960" max="10960" width="7.453125" style="522" customWidth="1"/>
    <col min="10961" max="10961" width="11.54296875" style="522" customWidth="1"/>
    <col min="10962" max="10962" width="12.81640625" style="522" customWidth="1"/>
    <col min="10963" max="10963" width="14.1796875" style="522" customWidth="1"/>
    <col min="10964" max="10964" width="13.54296875" style="522" customWidth="1"/>
    <col min="10965" max="10965" width="13" style="522" customWidth="1"/>
    <col min="10966" max="11211" width="9.1796875" style="522"/>
    <col min="11212" max="11212" width="5.81640625" style="522" customWidth="1"/>
    <col min="11213" max="11213" width="91.54296875" style="522" customWidth="1"/>
    <col min="11214" max="11214" width="5.81640625" style="522" customWidth="1"/>
    <col min="11215" max="11215" width="20.1796875" style="522" customWidth="1"/>
    <col min="11216" max="11216" width="7.453125" style="522" customWidth="1"/>
    <col min="11217" max="11217" width="11.54296875" style="522" customWidth="1"/>
    <col min="11218" max="11218" width="12.81640625" style="522" customWidth="1"/>
    <col min="11219" max="11219" width="14.1796875" style="522" customWidth="1"/>
    <col min="11220" max="11220" width="13.54296875" style="522" customWidth="1"/>
    <col min="11221" max="11221" width="13" style="522" customWidth="1"/>
    <col min="11222" max="11467" width="9.1796875" style="522"/>
    <col min="11468" max="11468" width="5.81640625" style="522" customWidth="1"/>
    <col min="11469" max="11469" width="91.54296875" style="522" customWidth="1"/>
    <col min="11470" max="11470" width="5.81640625" style="522" customWidth="1"/>
    <col min="11471" max="11471" width="20.1796875" style="522" customWidth="1"/>
    <col min="11472" max="11472" width="7.453125" style="522" customWidth="1"/>
    <col min="11473" max="11473" width="11.54296875" style="522" customWidth="1"/>
    <col min="11474" max="11474" width="12.81640625" style="522" customWidth="1"/>
    <col min="11475" max="11475" width="14.1796875" style="522" customWidth="1"/>
    <col min="11476" max="11476" width="13.54296875" style="522" customWidth="1"/>
    <col min="11477" max="11477" width="13" style="522" customWidth="1"/>
    <col min="11478" max="11723" width="9.1796875" style="522"/>
    <col min="11724" max="11724" width="5.81640625" style="522" customWidth="1"/>
    <col min="11725" max="11725" width="91.54296875" style="522" customWidth="1"/>
    <col min="11726" max="11726" width="5.81640625" style="522" customWidth="1"/>
    <col min="11727" max="11727" width="20.1796875" style="522" customWidth="1"/>
    <col min="11728" max="11728" width="7.453125" style="522" customWidth="1"/>
    <col min="11729" max="11729" width="11.54296875" style="522" customWidth="1"/>
    <col min="11730" max="11730" width="12.81640625" style="522" customWidth="1"/>
    <col min="11731" max="11731" width="14.1796875" style="522" customWidth="1"/>
    <col min="11732" max="11732" width="13.54296875" style="522" customWidth="1"/>
    <col min="11733" max="11733" width="13" style="522" customWidth="1"/>
    <col min="11734" max="11979" width="9.1796875" style="522"/>
    <col min="11980" max="11980" width="5.81640625" style="522" customWidth="1"/>
    <col min="11981" max="11981" width="91.54296875" style="522" customWidth="1"/>
    <col min="11982" max="11982" width="5.81640625" style="522" customWidth="1"/>
    <col min="11983" max="11983" width="20.1796875" style="522" customWidth="1"/>
    <col min="11984" max="11984" width="7.453125" style="522" customWidth="1"/>
    <col min="11985" max="11985" width="11.54296875" style="522" customWidth="1"/>
    <col min="11986" max="11986" width="12.81640625" style="522" customWidth="1"/>
    <col min="11987" max="11987" width="14.1796875" style="522" customWidth="1"/>
    <col min="11988" max="11988" width="13.54296875" style="522" customWidth="1"/>
    <col min="11989" max="11989" width="13" style="522" customWidth="1"/>
    <col min="11990" max="12235" width="9.1796875" style="522"/>
    <col min="12236" max="12236" width="5.81640625" style="522" customWidth="1"/>
    <col min="12237" max="12237" width="91.54296875" style="522" customWidth="1"/>
    <col min="12238" max="12238" width="5.81640625" style="522" customWidth="1"/>
    <col min="12239" max="12239" width="20.1796875" style="522" customWidth="1"/>
    <col min="12240" max="12240" width="7.453125" style="522" customWidth="1"/>
    <col min="12241" max="12241" width="11.54296875" style="522" customWidth="1"/>
    <col min="12242" max="12242" width="12.81640625" style="522" customWidth="1"/>
    <col min="12243" max="12243" width="14.1796875" style="522" customWidth="1"/>
    <col min="12244" max="12244" width="13.54296875" style="522" customWidth="1"/>
    <col min="12245" max="12245" width="13" style="522" customWidth="1"/>
    <col min="12246" max="12491" width="9.1796875" style="522"/>
    <col min="12492" max="12492" width="5.81640625" style="522" customWidth="1"/>
    <col min="12493" max="12493" width="91.54296875" style="522" customWidth="1"/>
    <col min="12494" max="12494" width="5.81640625" style="522" customWidth="1"/>
    <col min="12495" max="12495" width="20.1796875" style="522" customWidth="1"/>
    <col min="12496" max="12496" width="7.453125" style="522" customWidth="1"/>
    <col min="12497" max="12497" width="11.54296875" style="522" customWidth="1"/>
    <col min="12498" max="12498" width="12.81640625" style="522" customWidth="1"/>
    <col min="12499" max="12499" width="14.1796875" style="522" customWidth="1"/>
    <col min="12500" max="12500" width="13.54296875" style="522" customWidth="1"/>
    <col min="12501" max="12501" width="13" style="522" customWidth="1"/>
    <col min="12502" max="12747" width="9.1796875" style="522"/>
    <col min="12748" max="12748" width="5.81640625" style="522" customWidth="1"/>
    <col min="12749" max="12749" width="91.54296875" style="522" customWidth="1"/>
    <col min="12750" max="12750" width="5.81640625" style="522" customWidth="1"/>
    <col min="12751" max="12751" width="20.1796875" style="522" customWidth="1"/>
    <col min="12752" max="12752" width="7.453125" style="522" customWidth="1"/>
    <col min="12753" max="12753" width="11.54296875" style="522" customWidth="1"/>
    <col min="12754" max="12754" width="12.81640625" style="522" customWidth="1"/>
    <col min="12755" max="12755" width="14.1796875" style="522" customWidth="1"/>
    <col min="12756" max="12756" width="13.54296875" style="522" customWidth="1"/>
    <col min="12757" max="12757" width="13" style="522" customWidth="1"/>
    <col min="12758" max="13003" width="9.1796875" style="522"/>
    <col min="13004" max="13004" width="5.81640625" style="522" customWidth="1"/>
    <col min="13005" max="13005" width="91.54296875" style="522" customWidth="1"/>
    <col min="13006" max="13006" width="5.81640625" style="522" customWidth="1"/>
    <col min="13007" max="13007" width="20.1796875" style="522" customWidth="1"/>
    <col min="13008" max="13008" width="7.453125" style="522" customWidth="1"/>
    <col min="13009" max="13009" width="11.54296875" style="522" customWidth="1"/>
    <col min="13010" max="13010" width="12.81640625" style="522" customWidth="1"/>
    <col min="13011" max="13011" width="14.1796875" style="522" customWidth="1"/>
    <col min="13012" max="13012" width="13.54296875" style="522" customWidth="1"/>
    <col min="13013" max="13013" width="13" style="522" customWidth="1"/>
    <col min="13014" max="13259" width="9.1796875" style="522"/>
    <col min="13260" max="13260" width="5.81640625" style="522" customWidth="1"/>
    <col min="13261" max="13261" width="91.54296875" style="522" customWidth="1"/>
    <col min="13262" max="13262" width="5.81640625" style="522" customWidth="1"/>
    <col min="13263" max="13263" width="20.1796875" style="522" customWidth="1"/>
    <col min="13264" max="13264" width="7.453125" style="522" customWidth="1"/>
    <col min="13265" max="13265" width="11.54296875" style="522" customWidth="1"/>
    <col min="13266" max="13266" width="12.81640625" style="522" customWidth="1"/>
    <col min="13267" max="13267" width="14.1796875" style="522" customWidth="1"/>
    <col min="13268" max="13268" width="13.54296875" style="522" customWidth="1"/>
    <col min="13269" max="13269" width="13" style="522" customWidth="1"/>
    <col min="13270" max="13515" width="9.1796875" style="522"/>
    <col min="13516" max="13516" width="5.81640625" style="522" customWidth="1"/>
    <col min="13517" max="13517" width="91.54296875" style="522" customWidth="1"/>
    <col min="13518" max="13518" width="5.81640625" style="522" customWidth="1"/>
    <col min="13519" max="13519" width="20.1796875" style="522" customWidth="1"/>
    <col min="13520" max="13520" width="7.453125" style="522" customWidth="1"/>
    <col min="13521" max="13521" width="11.54296875" style="522" customWidth="1"/>
    <col min="13522" max="13522" width="12.81640625" style="522" customWidth="1"/>
    <col min="13523" max="13523" width="14.1796875" style="522" customWidth="1"/>
    <col min="13524" max="13524" width="13.54296875" style="522" customWidth="1"/>
    <col min="13525" max="13525" width="13" style="522" customWidth="1"/>
    <col min="13526" max="13771" width="9.1796875" style="522"/>
    <col min="13772" max="13772" width="5.81640625" style="522" customWidth="1"/>
    <col min="13773" max="13773" width="91.54296875" style="522" customWidth="1"/>
    <col min="13774" max="13774" width="5.81640625" style="522" customWidth="1"/>
    <col min="13775" max="13775" width="20.1796875" style="522" customWidth="1"/>
    <col min="13776" max="13776" width="7.453125" style="522" customWidth="1"/>
    <col min="13777" max="13777" width="11.54296875" style="522" customWidth="1"/>
    <col min="13778" max="13778" width="12.81640625" style="522" customWidth="1"/>
    <col min="13779" max="13779" width="14.1796875" style="522" customWidth="1"/>
    <col min="13780" max="13780" width="13.54296875" style="522" customWidth="1"/>
    <col min="13781" max="13781" width="13" style="522" customWidth="1"/>
    <col min="13782" max="14027" width="9.1796875" style="522"/>
    <col min="14028" max="14028" width="5.81640625" style="522" customWidth="1"/>
    <col min="14029" max="14029" width="91.54296875" style="522" customWidth="1"/>
    <col min="14030" max="14030" width="5.81640625" style="522" customWidth="1"/>
    <col min="14031" max="14031" width="20.1796875" style="522" customWidth="1"/>
    <col min="14032" max="14032" width="7.453125" style="522" customWidth="1"/>
    <col min="14033" max="14033" width="11.54296875" style="522" customWidth="1"/>
    <col min="14034" max="14034" width="12.81640625" style="522" customWidth="1"/>
    <col min="14035" max="14035" width="14.1796875" style="522" customWidth="1"/>
    <col min="14036" max="14036" width="13.54296875" style="522" customWidth="1"/>
    <col min="14037" max="14037" width="13" style="522" customWidth="1"/>
    <col min="14038" max="14283" width="9.1796875" style="522"/>
    <col min="14284" max="14284" width="5.81640625" style="522" customWidth="1"/>
    <col min="14285" max="14285" width="91.54296875" style="522" customWidth="1"/>
    <col min="14286" max="14286" width="5.81640625" style="522" customWidth="1"/>
    <col min="14287" max="14287" width="20.1796875" style="522" customWidth="1"/>
    <col min="14288" max="14288" width="7.453125" style="522" customWidth="1"/>
    <col min="14289" max="14289" width="11.54296875" style="522" customWidth="1"/>
    <col min="14290" max="14290" width="12.81640625" style="522" customWidth="1"/>
    <col min="14291" max="14291" width="14.1796875" style="522" customWidth="1"/>
    <col min="14292" max="14292" width="13.54296875" style="522" customWidth="1"/>
    <col min="14293" max="14293" width="13" style="522" customWidth="1"/>
    <col min="14294" max="14539" width="9.1796875" style="522"/>
    <col min="14540" max="14540" width="5.81640625" style="522" customWidth="1"/>
    <col min="14541" max="14541" width="91.54296875" style="522" customWidth="1"/>
    <col min="14542" max="14542" width="5.81640625" style="522" customWidth="1"/>
    <col min="14543" max="14543" width="20.1796875" style="522" customWidth="1"/>
    <col min="14544" max="14544" width="7.453125" style="522" customWidth="1"/>
    <col min="14545" max="14545" width="11.54296875" style="522" customWidth="1"/>
    <col min="14546" max="14546" width="12.81640625" style="522" customWidth="1"/>
    <col min="14547" max="14547" width="14.1796875" style="522" customWidth="1"/>
    <col min="14548" max="14548" width="13.54296875" style="522" customWidth="1"/>
    <col min="14549" max="14549" width="13" style="522" customWidth="1"/>
    <col min="14550" max="14795" width="9.1796875" style="522"/>
    <col min="14796" max="14796" width="5.81640625" style="522" customWidth="1"/>
    <col min="14797" max="14797" width="91.54296875" style="522" customWidth="1"/>
    <col min="14798" max="14798" width="5.81640625" style="522" customWidth="1"/>
    <col min="14799" max="14799" width="20.1796875" style="522" customWidth="1"/>
    <col min="14800" max="14800" width="7.453125" style="522" customWidth="1"/>
    <col min="14801" max="14801" width="11.54296875" style="522" customWidth="1"/>
    <col min="14802" max="14802" width="12.81640625" style="522" customWidth="1"/>
    <col min="14803" max="14803" width="14.1796875" style="522" customWidth="1"/>
    <col min="14804" max="14804" width="13.54296875" style="522" customWidth="1"/>
    <col min="14805" max="14805" width="13" style="522" customWidth="1"/>
    <col min="14806" max="15051" width="9.1796875" style="522"/>
    <col min="15052" max="15052" width="5.81640625" style="522" customWidth="1"/>
    <col min="15053" max="15053" width="91.54296875" style="522" customWidth="1"/>
    <col min="15054" max="15054" width="5.81640625" style="522" customWidth="1"/>
    <col min="15055" max="15055" width="20.1796875" style="522" customWidth="1"/>
    <col min="15056" max="15056" width="7.453125" style="522" customWidth="1"/>
    <col min="15057" max="15057" width="11.54296875" style="522" customWidth="1"/>
    <col min="15058" max="15058" width="12.81640625" style="522" customWidth="1"/>
    <col min="15059" max="15059" width="14.1796875" style="522" customWidth="1"/>
    <col min="15060" max="15060" width="13.54296875" style="522" customWidth="1"/>
    <col min="15061" max="15061" width="13" style="522" customWidth="1"/>
    <col min="15062" max="15307" width="9.1796875" style="522"/>
    <col min="15308" max="15308" width="5.81640625" style="522" customWidth="1"/>
    <col min="15309" max="15309" width="91.54296875" style="522" customWidth="1"/>
    <col min="15310" max="15310" width="5.81640625" style="522" customWidth="1"/>
    <col min="15311" max="15311" width="20.1796875" style="522" customWidth="1"/>
    <col min="15312" max="15312" width="7.453125" style="522" customWidth="1"/>
    <col min="15313" max="15313" width="11.54296875" style="522" customWidth="1"/>
    <col min="15314" max="15314" width="12.81640625" style="522" customWidth="1"/>
    <col min="15315" max="15315" width="14.1796875" style="522" customWidth="1"/>
    <col min="15316" max="15316" width="13.54296875" style="522" customWidth="1"/>
    <col min="15317" max="15317" width="13" style="522" customWidth="1"/>
    <col min="15318" max="15563" width="9.1796875" style="522"/>
    <col min="15564" max="15564" width="5.81640625" style="522" customWidth="1"/>
    <col min="15565" max="15565" width="91.54296875" style="522" customWidth="1"/>
    <col min="15566" max="15566" width="5.81640625" style="522" customWidth="1"/>
    <col min="15567" max="15567" width="20.1796875" style="522" customWidth="1"/>
    <col min="15568" max="15568" width="7.453125" style="522" customWidth="1"/>
    <col min="15569" max="15569" width="11.54296875" style="522" customWidth="1"/>
    <col min="15570" max="15570" width="12.81640625" style="522" customWidth="1"/>
    <col min="15571" max="15571" width="14.1796875" style="522" customWidth="1"/>
    <col min="15572" max="15572" width="13.54296875" style="522" customWidth="1"/>
    <col min="15573" max="15573" width="13" style="522" customWidth="1"/>
    <col min="15574" max="15819" width="9.1796875" style="522"/>
    <col min="15820" max="15820" width="5.81640625" style="522" customWidth="1"/>
    <col min="15821" max="15821" width="91.54296875" style="522" customWidth="1"/>
    <col min="15822" max="15822" width="5.81640625" style="522" customWidth="1"/>
    <col min="15823" max="15823" width="20.1796875" style="522" customWidth="1"/>
    <col min="15824" max="15824" width="7.453125" style="522" customWidth="1"/>
    <col min="15825" max="15825" width="11.54296875" style="522" customWidth="1"/>
    <col min="15826" max="15826" width="12.81640625" style="522" customWidth="1"/>
    <col min="15827" max="15827" width="14.1796875" style="522" customWidth="1"/>
    <col min="15828" max="15828" width="13.54296875" style="522" customWidth="1"/>
    <col min="15829" max="15829" width="13" style="522" customWidth="1"/>
    <col min="15830" max="16075" width="9.1796875" style="522"/>
    <col min="16076" max="16076" width="5.81640625" style="522" customWidth="1"/>
    <col min="16077" max="16077" width="91.54296875" style="522" customWidth="1"/>
    <col min="16078" max="16078" width="5.81640625" style="522" customWidth="1"/>
    <col min="16079" max="16079" width="20.1796875" style="522" customWidth="1"/>
    <col min="16080" max="16080" width="7.453125" style="522" customWidth="1"/>
    <col min="16081" max="16081" width="11.54296875" style="522" customWidth="1"/>
    <col min="16082" max="16082" width="12.81640625" style="522" customWidth="1"/>
    <col min="16083" max="16083" width="14.1796875" style="522" customWidth="1"/>
    <col min="16084" max="16084" width="13.54296875" style="522" customWidth="1"/>
    <col min="16085" max="16085" width="13" style="522" customWidth="1"/>
    <col min="16086" max="16384" width="9.1796875" style="522"/>
  </cols>
  <sheetData>
    <row r="1" spans="1:6" s="519" customFormat="1">
      <c r="A1" s="959" t="s">
        <v>1532</v>
      </c>
      <c r="B1" s="959"/>
      <c r="C1" s="960"/>
      <c r="D1" s="960"/>
      <c r="E1" s="960"/>
      <c r="F1" s="959"/>
    </row>
    <row r="2" spans="1:6">
      <c r="A2" s="520" t="s">
        <v>1463</v>
      </c>
      <c r="B2" s="520" t="s">
        <v>475</v>
      </c>
      <c r="C2" s="520" t="s">
        <v>476</v>
      </c>
      <c r="D2" s="520" t="s">
        <v>960</v>
      </c>
      <c r="E2" s="516" t="s">
        <v>478</v>
      </c>
      <c r="F2" s="521" t="s">
        <v>572</v>
      </c>
    </row>
    <row r="3" spans="1:6">
      <c r="A3" s="520"/>
      <c r="B3" s="520"/>
      <c r="C3" s="525"/>
      <c r="D3" s="525"/>
      <c r="E3" s="539"/>
      <c r="F3" s="513"/>
    </row>
    <row r="4" spans="1:6" s="519" customFormat="1">
      <c r="A4" s="520">
        <v>117</v>
      </c>
      <c r="B4" s="545" t="s">
        <v>979</v>
      </c>
      <c r="C4" s="525"/>
      <c r="D4" s="511"/>
      <c r="E4" s="494"/>
      <c r="F4" s="513"/>
    </row>
    <row r="5" spans="1:6" ht="103.5" customHeight="1">
      <c r="A5" s="546">
        <v>117.01</v>
      </c>
      <c r="B5" s="527" t="s">
        <v>1533</v>
      </c>
      <c r="C5" s="526" t="s">
        <v>890</v>
      </c>
      <c r="D5" s="535">
        <v>15</v>
      </c>
      <c r="E5" s="830"/>
      <c r="F5" s="816">
        <f>D5*E5</f>
        <v>0</v>
      </c>
    </row>
    <row r="6" spans="1:6" ht="62">
      <c r="A6" s="546">
        <v>117.02</v>
      </c>
      <c r="B6" s="527" t="s">
        <v>1534</v>
      </c>
      <c r="C6" s="526" t="s">
        <v>890</v>
      </c>
      <c r="D6" s="535">
        <v>300</v>
      </c>
      <c r="E6" s="830"/>
      <c r="F6" s="816">
        <f t="shared" ref="F6:F8" si="0">D6*E6</f>
        <v>0</v>
      </c>
    </row>
    <row r="7" spans="1:6" ht="31">
      <c r="A7" s="546">
        <v>117.03</v>
      </c>
      <c r="B7" s="527" t="s">
        <v>1535</v>
      </c>
      <c r="C7" s="525" t="s">
        <v>1479</v>
      </c>
      <c r="D7" s="831">
        <v>3500</v>
      </c>
      <c r="E7" s="815"/>
      <c r="F7" s="816">
        <f t="shared" si="0"/>
        <v>0</v>
      </c>
    </row>
    <row r="8" spans="1:6" ht="31">
      <c r="A8" s="546">
        <v>117.04</v>
      </c>
      <c r="B8" s="527" t="s">
        <v>1536</v>
      </c>
      <c r="C8" s="525" t="s">
        <v>1479</v>
      </c>
      <c r="D8" s="831">
        <v>17</v>
      </c>
      <c r="E8" s="815"/>
      <c r="F8" s="816">
        <f t="shared" si="0"/>
        <v>0</v>
      </c>
    </row>
    <row r="9" spans="1:6" s="519" customFormat="1">
      <c r="A9" s="526"/>
      <c r="B9" s="547" t="s">
        <v>1537</v>
      </c>
      <c r="C9" s="526"/>
      <c r="D9" s="822"/>
      <c r="E9" s="818"/>
      <c r="F9" s="820">
        <f>SUM(F5:F8)</f>
        <v>0</v>
      </c>
    </row>
  </sheetData>
  <sheetProtection algorithmName="SHA-512" hashValue="3uq2KT689Mz62/OmYF3N/+4NEZ7bXv+Hj35zBOSfhASfae4lSd1F2wo9mPiUyp9kNEigENjiZnzBBvmV1x79mg==" saltValue="RFBpNSbni+H4T54dAINCVA==" spinCount="100000" sheet="1" objects="1" scenarios="1"/>
  <mergeCells count="1">
    <mergeCell ref="A1:F1"/>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F9"/>
  <sheetViews>
    <sheetView workbookViewId="0">
      <selection activeCell="D5" sqref="D5"/>
    </sheetView>
  </sheetViews>
  <sheetFormatPr defaultColWidth="9.1796875" defaultRowHeight="15.5"/>
  <cols>
    <col min="1" max="1" width="8.7265625" style="537" customWidth="1"/>
    <col min="2" max="2" width="62.1796875" style="522" customWidth="1"/>
    <col min="3" max="3" width="8.1796875" style="522" customWidth="1"/>
    <col min="4" max="4" width="12.54296875" style="537" customWidth="1"/>
    <col min="5" max="5" width="13" style="544" customWidth="1"/>
    <col min="6" max="6" width="12.453125" style="537" customWidth="1"/>
    <col min="7" max="207" width="9.1796875" style="522"/>
    <col min="208" max="208" width="5.81640625" style="522" customWidth="1"/>
    <col min="209" max="209" width="91.54296875" style="522" customWidth="1"/>
    <col min="210" max="210" width="5.81640625" style="522" customWidth="1"/>
    <col min="211" max="211" width="20.1796875" style="522" customWidth="1"/>
    <col min="212" max="212" width="7.453125" style="522" customWidth="1"/>
    <col min="213" max="213" width="11.54296875" style="522" customWidth="1"/>
    <col min="214" max="214" width="12.81640625" style="522" customWidth="1"/>
    <col min="215" max="215" width="14.1796875" style="522" customWidth="1"/>
    <col min="216" max="216" width="13.54296875" style="522" customWidth="1"/>
    <col min="217" max="217" width="13" style="522" customWidth="1"/>
    <col min="218" max="463" width="9.1796875" style="522"/>
    <col min="464" max="464" width="5.81640625" style="522" customWidth="1"/>
    <col min="465" max="465" width="91.54296875" style="522" customWidth="1"/>
    <col min="466" max="466" width="5.81640625" style="522" customWidth="1"/>
    <col min="467" max="467" width="20.1796875" style="522" customWidth="1"/>
    <col min="468" max="468" width="7.453125" style="522" customWidth="1"/>
    <col min="469" max="469" width="11.54296875" style="522" customWidth="1"/>
    <col min="470" max="470" width="12.81640625" style="522" customWidth="1"/>
    <col min="471" max="471" width="14.1796875" style="522" customWidth="1"/>
    <col min="472" max="472" width="13.54296875" style="522" customWidth="1"/>
    <col min="473" max="473" width="13" style="522" customWidth="1"/>
    <col min="474" max="719" width="9.1796875" style="522"/>
    <col min="720" max="720" width="5.81640625" style="522" customWidth="1"/>
    <col min="721" max="721" width="91.54296875" style="522" customWidth="1"/>
    <col min="722" max="722" width="5.81640625" style="522" customWidth="1"/>
    <col min="723" max="723" width="20.1796875" style="522" customWidth="1"/>
    <col min="724" max="724" width="7.453125" style="522" customWidth="1"/>
    <col min="725" max="725" width="11.54296875" style="522" customWidth="1"/>
    <col min="726" max="726" width="12.81640625" style="522" customWidth="1"/>
    <col min="727" max="727" width="14.1796875" style="522" customWidth="1"/>
    <col min="728" max="728" width="13.54296875" style="522" customWidth="1"/>
    <col min="729" max="729" width="13" style="522" customWidth="1"/>
    <col min="730" max="975" width="9.1796875" style="522"/>
    <col min="976" max="976" width="5.81640625" style="522" customWidth="1"/>
    <col min="977" max="977" width="91.54296875" style="522" customWidth="1"/>
    <col min="978" max="978" width="5.81640625" style="522" customWidth="1"/>
    <col min="979" max="979" width="20.1796875" style="522" customWidth="1"/>
    <col min="980" max="980" width="7.453125" style="522" customWidth="1"/>
    <col min="981" max="981" width="11.54296875" style="522" customWidth="1"/>
    <col min="982" max="982" width="12.81640625" style="522" customWidth="1"/>
    <col min="983" max="983" width="14.1796875" style="522" customWidth="1"/>
    <col min="984" max="984" width="13.54296875" style="522" customWidth="1"/>
    <col min="985" max="985" width="13" style="522" customWidth="1"/>
    <col min="986" max="1231" width="9.1796875" style="522"/>
    <col min="1232" max="1232" width="5.81640625" style="522" customWidth="1"/>
    <col min="1233" max="1233" width="91.54296875" style="522" customWidth="1"/>
    <col min="1234" max="1234" width="5.81640625" style="522" customWidth="1"/>
    <col min="1235" max="1235" width="20.1796875" style="522" customWidth="1"/>
    <col min="1236" max="1236" width="7.453125" style="522" customWidth="1"/>
    <col min="1237" max="1237" width="11.54296875" style="522" customWidth="1"/>
    <col min="1238" max="1238" width="12.81640625" style="522" customWidth="1"/>
    <col min="1239" max="1239" width="14.1796875" style="522" customWidth="1"/>
    <col min="1240" max="1240" width="13.54296875" style="522" customWidth="1"/>
    <col min="1241" max="1241" width="13" style="522" customWidth="1"/>
    <col min="1242" max="1487" width="9.1796875" style="522"/>
    <col min="1488" max="1488" width="5.81640625" style="522" customWidth="1"/>
    <col min="1489" max="1489" width="91.54296875" style="522" customWidth="1"/>
    <col min="1490" max="1490" width="5.81640625" style="522" customWidth="1"/>
    <col min="1491" max="1491" width="20.1796875" style="522" customWidth="1"/>
    <col min="1492" max="1492" width="7.453125" style="522" customWidth="1"/>
    <col min="1493" max="1493" width="11.54296875" style="522" customWidth="1"/>
    <col min="1494" max="1494" width="12.81640625" style="522" customWidth="1"/>
    <col min="1495" max="1495" width="14.1796875" style="522" customWidth="1"/>
    <col min="1496" max="1496" width="13.54296875" style="522" customWidth="1"/>
    <col min="1497" max="1497" width="13" style="522" customWidth="1"/>
    <col min="1498" max="1743" width="9.1796875" style="522"/>
    <col min="1744" max="1744" width="5.81640625" style="522" customWidth="1"/>
    <col min="1745" max="1745" width="91.54296875" style="522" customWidth="1"/>
    <col min="1746" max="1746" width="5.81640625" style="522" customWidth="1"/>
    <col min="1747" max="1747" width="20.1796875" style="522" customWidth="1"/>
    <col min="1748" max="1748" width="7.453125" style="522" customWidth="1"/>
    <col min="1749" max="1749" width="11.54296875" style="522" customWidth="1"/>
    <col min="1750" max="1750" width="12.81640625" style="522" customWidth="1"/>
    <col min="1751" max="1751" width="14.1796875" style="522" customWidth="1"/>
    <col min="1752" max="1752" width="13.54296875" style="522" customWidth="1"/>
    <col min="1753" max="1753" width="13" style="522" customWidth="1"/>
    <col min="1754" max="1999" width="9.1796875" style="522"/>
    <col min="2000" max="2000" width="5.81640625" style="522" customWidth="1"/>
    <col min="2001" max="2001" width="91.54296875" style="522" customWidth="1"/>
    <col min="2002" max="2002" width="5.81640625" style="522" customWidth="1"/>
    <col min="2003" max="2003" width="20.1796875" style="522" customWidth="1"/>
    <col min="2004" max="2004" width="7.453125" style="522" customWidth="1"/>
    <col min="2005" max="2005" width="11.54296875" style="522" customWidth="1"/>
    <col min="2006" max="2006" width="12.81640625" style="522" customWidth="1"/>
    <col min="2007" max="2007" width="14.1796875" style="522" customWidth="1"/>
    <col min="2008" max="2008" width="13.54296875" style="522" customWidth="1"/>
    <col min="2009" max="2009" width="13" style="522" customWidth="1"/>
    <col min="2010" max="2255" width="9.1796875" style="522"/>
    <col min="2256" max="2256" width="5.81640625" style="522" customWidth="1"/>
    <col min="2257" max="2257" width="91.54296875" style="522" customWidth="1"/>
    <col min="2258" max="2258" width="5.81640625" style="522" customWidth="1"/>
    <col min="2259" max="2259" width="20.1796875" style="522" customWidth="1"/>
    <col min="2260" max="2260" width="7.453125" style="522" customWidth="1"/>
    <col min="2261" max="2261" width="11.54296875" style="522" customWidth="1"/>
    <col min="2262" max="2262" width="12.81640625" style="522" customWidth="1"/>
    <col min="2263" max="2263" width="14.1796875" style="522" customWidth="1"/>
    <col min="2264" max="2264" width="13.54296875" style="522" customWidth="1"/>
    <col min="2265" max="2265" width="13" style="522" customWidth="1"/>
    <col min="2266" max="2511" width="9.1796875" style="522"/>
    <col min="2512" max="2512" width="5.81640625" style="522" customWidth="1"/>
    <col min="2513" max="2513" width="91.54296875" style="522" customWidth="1"/>
    <col min="2514" max="2514" width="5.81640625" style="522" customWidth="1"/>
    <col min="2515" max="2515" width="20.1796875" style="522" customWidth="1"/>
    <col min="2516" max="2516" width="7.453125" style="522" customWidth="1"/>
    <col min="2517" max="2517" width="11.54296875" style="522" customWidth="1"/>
    <col min="2518" max="2518" width="12.81640625" style="522" customWidth="1"/>
    <col min="2519" max="2519" width="14.1796875" style="522" customWidth="1"/>
    <col min="2520" max="2520" width="13.54296875" style="522" customWidth="1"/>
    <col min="2521" max="2521" width="13" style="522" customWidth="1"/>
    <col min="2522" max="2767" width="9.1796875" style="522"/>
    <col min="2768" max="2768" width="5.81640625" style="522" customWidth="1"/>
    <col min="2769" max="2769" width="91.54296875" style="522" customWidth="1"/>
    <col min="2770" max="2770" width="5.81640625" style="522" customWidth="1"/>
    <col min="2771" max="2771" width="20.1796875" style="522" customWidth="1"/>
    <col min="2772" max="2772" width="7.453125" style="522" customWidth="1"/>
    <col min="2773" max="2773" width="11.54296875" style="522" customWidth="1"/>
    <col min="2774" max="2774" width="12.81640625" style="522" customWidth="1"/>
    <col min="2775" max="2775" width="14.1796875" style="522" customWidth="1"/>
    <col min="2776" max="2776" width="13.54296875" style="522" customWidth="1"/>
    <col min="2777" max="2777" width="13" style="522" customWidth="1"/>
    <col min="2778" max="3023" width="9.1796875" style="522"/>
    <col min="3024" max="3024" width="5.81640625" style="522" customWidth="1"/>
    <col min="3025" max="3025" width="91.54296875" style="522" customWidth="1"/>
    <col min="3026" max="3026" width="5.81640625" style="522" customWidth="1"/>
    <col min="3027" max="3027" width="20.1796875" style="522" customWidth="1"/>
    <col min="3028" max="3028" width="7.453125" style="522" customWidth="1"/>
    <col min="3029" max="3029" width="11.54296875" style="522" customWidth="1"/>
    <col min="3030" max="3030" width="12.81640625" style="522" customWidth="1"/>
    <col min="3031" max="3031" width="14.1796875" style="522" customWidth="1"/>
    <col min="3032" max="3032" width="13.54296875" style="522" customWidth="1"/>
    <col min="3033" max="3033" width="13" style="522" customWidth="1"/>
    <col min="3034" max="3279" width="9.1796875" style="522"/>
    <col min="3280" max="3280" width="5.81640625" style="522" customWidth="1"/>
    <col min="3281" max="3281" width="91.54296875" style="522" customWidth="1"/>
    <col min="3282" max="3282" width="5.81640625" style="522" customWidth="1"/>
    <col min="3283" max="3283" width="20.1796875" style="522" customWidth="1"/>
    <col min="3284" max="3284" width="7.453125" style="522" customWidth="1"/>
    <col min="3285" max="3285" width="11.54296875" style="522" customWidth="1"/>
    <col min="3286" max="3286" width="12.81640625" style="522" customWidth="1"/>
    <col min="3287" max="3287" width="14.1796875" style="522" customWidth="1"/>
    <col min="3288" max="3288" width="13.54296875" style="522" customWidth="1"/>
    <col min="3289" max="3289" width="13" style="522" customWidth="1"/>
    <col min="3290" max="3535" width="9.1796875" style="522"/>
    <col min="3536" max="3536" width="5.81640625" style="522" customWidth="1"/>
    <col min="3537" max="3537" width="91.54296875" style="522" customWidth="1"/>
    <col min="3538" max="3538" width="5.81640625" style="522" customWidth="1"/>
    <col min="3539" max="3539" width="20.1796875" style="522" customWidth="1"/>
    <col min="3540" max="3540" width="7.453125" style="522" customWidth="1"/>
    <col min="3541" max="3541" width="11.54296875" style="522" customWidth="1"/>
    <col min="3542" max="3542" width="12.81640625" style="522" customWidth="1"/>
    <col min="3543" max="3543" width="14.1796875" style="522" customWidth="1"/>
    <col min="3544" max="3544" width="13.54296875" style="522" customWidth="1"/>
    <col min="3545" max="3545" width="13" style="522" customWidth="1"/>
    <col min="3546" max="3791" width="9.1796875" style="522"/>
    <col min="3792" max="3792" width="5.81640625" style="522" customWidth="1"/>
    <col min="3793" max="3793" width="91.54296875" style="522" customWidth="1"/>
    <col min="3794" max="3794" width="5.81640625" style="522" customWidth="1"/>
    <col min="3795" max="3795" width="20.1796875" style="522" customWidth="1"/>
    <col min="3796" max="3796" width="7.453125" style="522" customWidth="1"/>
    <col min="3797" max="3797" width="11.54296875" style="522" customWidth="1"/>
    <col min="3798" max="3798" width="12.81640625" style="522" customWidth="1"/>
    <col min="3799" max="3799" width="14.1796875" style="522" customWidth="1"/>
    <col min="3800" max="3800" width="13.54296875" style="522" customWidth="1"/>
    <col min="3801" max="3801" width="13" style="522" customWidth="1"/>
    <col min="3802" max="4047" width="9.1796875" style="522"/>
    <col min="4048" max="4048" width="5.81640625" style="522" customWidth="1"/>
    <col min="4049" max="4049" width="91.54296875" style="522" customWidth="1"/>
    <col min="4050" max="4050" width="5.81640625" style="522" customWidth="1"/>
    <col min="4051" max="4051" width="20.1796875" style="522" customWidth="1"/>
    <col min="4052" max="4052" width="7.453125" style="522" customWidth="1"/>
    <col min="4053" max="4053" width="11.54296875" style="522" customWidth="1"/>
    <col min="4054" max="4054" width="12.81640625" style="522" customWidth="1"/>
    <col min="4055" max="4055" width="14.1796875" style="522" customWidth="1"/>
    <col min="4056" max="4056" width="13.54296875" style="522" customWidth="1"/>
    <col min="4057" max="4057" width="13" style="522" customWidth="1"/>
    <col min="4058" max="4303" width="9.1796875" style="522"/>
    <col min="4304" max="4304" width="5.81640625" style="522" customWidth="1"/>
    <col min="4305" max="4305" width="91.54296875" style="522" customWidth="1"/>
    <col min="4306" max="4306" width="5.81640625" style="522" customWidth="1"/>
    <col min="4307" max="4307" width="20.1796875" style="522" customWidth="1"/>
    <col min="4308" max="4308" width="7.453125" style="522" customWidth="1"/>
    <col min="4309" max="4309" width="11.54296875" style="522" customWidth="1"/>
    <col min="4310" max="4310" width="12.81640625" style="522" customWidth="1"/>
    <col min="4311" max="4311" width="14.1796875" style="522" customWidth="1"/>
    <col min="4312" max="4312" width="13.54296875" style="522" customWidth="1"/>
    <col min="4313" max="4313" width="13" style="522" customWidth="1"/>
    <col min="4314" max="4559" width="9.1796875" style="522"/>
    <col min="4560" max="4560" width="5.81640625" style="522" customWidth="1"/>
    <col min="4561" max="4561" width="91.54296875" style="522" customWidth="1"/>
    <col min="4562" max="4562" width="5.81640625" style="522" customWidth="1"/>
    <col min="4563" max="4563" width="20.1796875" style="522" customWidth="1"/>
    <col min="4564" max="4564" width="7.453125" style="522" customWidth="1"/>
    <col min="4565" max="4565" width="11.54296875" style="522" customWidth="1"/>
    <col min="4566" max="4566" width="12.81640625" style="522" customWidth="1"/>
    <col min="4567" max="4567" width="14.1796875" style="522" customWidth="1"/>
    <col min="4568" max="4568" width="13.54296875" style="522" customWidth="1"/>
    <col min="4569" max="4569" width="13" style="522" customWidth="1"/>
    <col min="4570" max="4815" width="9.1796875" style="522"/>
    <col min="4816" max="4816" width="5.81640625" style="522" customWidth="1"/>
    <col min="4817" max="4817" width="91.54296875" style="522" customWidth="1"/>
    <col min="4818" max="4818" width="5.81640625" style="522" customWidth="1"/>
    <col min="4819" max="4819" width="20.1796875" style="522" customWidth="1"/>
    <col min="4820" max="4820" width="7.453125" style="522" customWidth="1"/>
    <col min="4821" max="4821" width="11.54296875" style="522" customWidth="1"/>
    <col min="4822" max="4822" width="12.81640625" style="522" customWidth="1"/>
    <col min="4823" max="4823" width="14.1796875" style="522" customWidth="1"/>
    <col min="4824" max="4824" width="13.54296875" style="522" customWidth="1"/>
    <col min="4825" max="4825" width="13" style="522" customWidth="1"/>
    <col min="4826" max="5071" width="9.1796875" style="522"/>
    <col min="5072" max="5072" width="5.81640625" style="522" customWidth="1"/>
    <col min="5073" max="5073" width="91.54296875" style="522" customWidth="1"/>
    <col min="5074" max="5074" width="5.81640625" style="522" customWidth="1"/>
    <col min="5075" max="5075" width="20.1796875" style="522" customWidth="1"/>
    <col min="5076" max="5076" width="7.453125" style="522" customWidth="1"/>
    <col min="5077" max="5077" width="11.54296875" style="522" customWidth="1"/>
    <col min="5078" max="5078" width="12.81640625" style="522" customWidth="1"/>
    <col min="5079" max="5079" width="14.1796875" style="522" customWidth="1"/>
    <col min="5080" max="5080" width="13.54296875" style="522" customWidth="1"/>
    <col min="5081" max="5081" width="13" style="522" customWidth="1"/>
    <col min="5082" max="5327" width="9.1796875" style="522"/>
    <col min="5328" max="5328" width="5.81640625" style="522" customWidth="1"/>
    <col min="5329" max="5329" width="91.54296875" style="522" customWidth="1"/>
    <col min="5330" max="5330" width="5.81640625" style="522" customWidth="1"/>
    <col min="5331" max="5331" width="20.1796875" style="522" customWidth="1"/>
    <col min="5332" max="5332" width="7.453125" style="522" customWidth="1"/>
    <col min="5333" max="5333" width="11.54296875" style="522" customWidth="1"/>
    <col min="5334" max="5334" width="12.81640625" style="522" customWidth="1"/>
    <col min="5335" max="5335" width="14.1796875" style="522" customWidth="1"/>
    <col min="5336" max="5336" width="13.54296875" style="522" customWidth="1"/>
    <col min="5337" max="5337" width="13" style="522" customWidth="1"/>
    <col min="5338" max="5583" width="9.1796875" style="522"/>
    <col min="5584" max="5584" width="5.81640625" style="522" customWidth="1"/>
    <col min="5585" max="5585" width="91.54296875" style="522" customWidth="1"/>
    <col min="5586" max="5586" width="5.81640625" style="522" customWidth="1"/>
    <col min="5587" max="5587" width="20.1796875" style="522" customWidth="1"/>
    <col min="5588" max="5588" width="7.453125" style="522" customWidth="1"/>
    <col min="5589" max="5589" width="11.54296875" style="522" customWidth="1"/>
    <col min="5590" max="5590" width="12.81640625" style="522" customWidth="1"/>
    <col min="5591" max="5591" width="14.1796875" style="522" customWidth="1"/>
    <col min="5592" max="5592" width="13.54296875" style="522" customWidth="1"/>
    <col min="5593" max="5593" width="13" style="522" customWidth="1"/>
    <col min="5594" max="5839" width="9.1796875" style="522"/>
    <col min="5840" max="5840" width="5.81640625" style="522" customWidth="1"/>
    <col min="5841" max="5841" width="91.54296875" style="522" customWidth="1"/>
    <col min="5842" max="5842" width="5.81640625" style="522" customWidth="1"/>
    <col min="5843" max="5843" width="20.1796875" style="522" customWidth="1"/>
    <col min="5844" max="5844" width="7.453125" style="522" customWidth="1"/>
    <col min="5845" max="5845" width="11.54296875" style="522" customWidth="1"/>
    <col min="5846" max="5846" width="12.81640625" style="522" customWidth="1"/>
    <col min="5847" max="5847" width="14.1796875" style="522" customWidth="1"/>
    <col min="5848" max="5848" width="13.54296875" style="522" customWidth="1"/>
    <col min="5849" max="5849" width="13" style="522" customWidth="1"/>
    <col min="5850" max="6095" width="9.1796875" style="522"/>
    <col min="6096" max="6096" width="5.81640625" style="522" customWidth="1"/>
    <col min="6097" max="6097" width="91.54296875" style="522" customWidth="1"/>
    <col min="6098" max="6098" width="5.81640625" style="522" customWidth="1"/>
    <col min="6099" max="6099" width="20.1796875" style="522" customWidth="1"/>
    <col min="6100" max="6100" width="7.453125" style="522" customWidth="1"/>
    <col min="6101" max="6101" width="11.54296875" style="522" customWidth="1"/>
    <col min="6102" max="6102" width="12.81640625" style="522" customWidth="1"/>
    <col min="6103" max="6103" width="14.1796875" style="522" customWidth="1"/>
    <col min="6104" max="6104" width="13.54296875" style="522" customWidth="1"/>
    <col min="6105" max="6105" width="13" style="522" customWidth="1"/>
    <col min="6106" max="6351" width="9.1796875" style="522"/>
    <col min="6352" max="6352" width="5.81640625" style="522" customWidth="1"/>
    <col min="6353" max="6353" width="91.54296875" style="522" customWidth="1"/>
    <col min="6354" max="6354" width="5.81640625" style="522" customWidth="1"/>
    <col min="6355" max="6355" width="20.1796875" style="522" customWidth="1"/>
    <col min="6356" max="6356" width="7.453125" style="522" customWidth="1"/>
    <col min="6357" max="6357" width="11.54296875" style="522" customWidth="1"/>
    <col min="6358" max="6358" width="12.81640625" style="522" customWidth="1"/>
    <col min="6359" max="6359" width="14.1796875" style="522" customWidth="1"/>
    <col min="6360" max="6360" width="13.54296875" style="522" customWidth="1"/>
    <col min="6361" max="6361" width="13" style="522" customWidth="1"/>
    <col min="6362" max="6607" width="9.1796875" style="522"/>
    <col min="6608" max="6608" width="5.81640625" style="522" customWidth="1"/>
    <col min="6609" max="6609" width="91.54296875" style="522" customWidth="1"/>
    <col min="6610" max="6610" width="5.81640625" style="522" customWidth="1"/>
    <col min="6611" max="6611" width="20.1796875" style="522" customWidth="1"/>
    <col min="6612" max="6612" width="7.453125" style="522" customWidth="1"/>
    <col min="6613" max="6613" width="11.54296875" style="522" customWidth="1"/>
    <col min="6614" max="6614" width="12.81640625" style="522" customWidth="1"/>
    <col min="6615" max="6615" width="14.1796875" style="522" customWidth="1"/>
    <col min="6616" max="6616" width="13.54296875" style="522" customWidth="1"/>
    <col min="6617" max="6617" width="13" style="522" customWidth="1"/>
    <col min="6618" max="6863" width="9.1796875" style="522"/>
    <col min="6864" max="6864" width="5.81640625" style="522" customWidth="1"/>
    <col min="6865" max="6865" width="91.54296875" style="522" customWidth="1"/>
    <col min="6866" max="6866" width="5.81640625" style="522" customWidth="1"/>
    <col min="6867" max="6867" width="20.1796875" style="522" customWidth="1"/>
    <col min="6868" max="6868" width="7.453125" style="522" customWidth="1"/>
    <col min="6869" max="6869" width="11.54296875" style="522" customWidth="1"/>
    <col min="6870" max="6870" width="12.81640625" style="522" customWidth="1"/>
    <col min="6871" max="6871" width="14.1796875" style="522" customWidth="1"/>
    <col min="6872" max="6872" width="13.54296875" style="522" customWidth="1"/>
    <col min="6873" max="6873" width="13" style="522" customWidth="1"/>
    <col min="6874" max="7119" width="9.1796875" style="522"/>
    <col min="7120" max="7120" width="5.81640625" style="522" customWidth="1"/>
    <col min="7121" max="7121" width="91.54296875" style="522" customWidth="1"/>
    <col min="7122" max="7122" width="5.81640625" style="522" customWidth="1"/>
    <col min="7123" max="7123" width="20.1796875" style="522" customWidth="1"/>
    <col min="7124" max="7124" width="7.453125" style="522" customWidth="1"/>
    <col min="7125" max="7125" width="11.54296875" style="522" customWidth="1"/>
    <col min="7126" max="7126" width="12.81640625" style="522" customWidth="1"/>
    <col min="7127" max="7127" width="14.1796875" style="522" customWidth="1"/>
    <col min="7128" max="7128" width="13.54296875" style="522" customWidth="1"/>
    <col min="7129" max="7129" width="13" style="522" customWidth="1"/>
    <col min="7130" max="7375" width="9.1796875" style="522"/>
    <col min="7376" max="7376" width="5.81640625" style="522" customWidth="1"/>
    <col min="7377" max="7377" width="91.54296875" style="522" customWidth="1"/>
    <col min="7378" max="7378" width="5.81640625" style="522" customWidth="1"/>
    <col min="7379" max="7379" width="20.1796875" style="522" customWidth="1"/>
    <col min="7380" max="7380" width="7.453125" style="522" customWidth="1"/>
    <col min="7381" max="7381" width="11.54296875" style="522" customWidth="1"/>
    <col min="7382" max="7382" width="12.81640625" style="522" customWidth="1"/>
    <col min="7383" max="7383" width="14.1796875" style="522" customWidth="1"/>
    <col min="7384" max="7384" width="13.54296875" style="522" customWidth="1"/>
    <col min="7385" max="7385" width="13" style="522" customWidth="1"/>
    <col min="7386" max="7631" width="9.1796875" style="522"/>
    <col min="7632" max="7632" width="5.81640625" style="522" customWidth="1"/>
    <col min="7633" max="7633" width="91.54296875" style="522" customWidth="1"/>
    <col min="7634" max="7634" width="5.81640625" style="522" customWidth="1"/>
    <col min="7635" max="7635" width="20.1796875" style="522" customWidth="1"/>
    <col min="7636" max="7636" width="7.453125" style="522" customWidth="1"/>
    <col min="7637" max="7637" width="11.54296875" style="522" customWidth="1"/>
    <col min="7638" max="7638" width="12.81640625" style="522" customWidth="1"/>
    <col min="7639" max="7639" width="14.1796875" style="522" customWidth="1"/>
    <col min="7640" max="7640" width="13.54296875" style="522" customWidth="1"/>
    <col min="7641" max="7641" width="13" style="522" customWidth="1"/>
    <col min="7642" max="7887" width="9.1796875" style="522"/>
    <col min="7888" max="7888" width="5.81640625" style="522" customWidth="1"/>
    <col min="7889" max="7889" width="91.54296875" style="522" customWidth="1"/>
    <col min="7890" max="7890" width="5.81640625" style="522" customWidth="1"/>
    <col min="7891" max="7891" width="20.1796875" style="522" customWidth="1"/>
    <col min="7892" max="7892" width="7.453125" style="522" customWidth="1"/>
    <col min="7893" max="7893" width="11.54296875" style="522" customWidth="1"/>
    <col min="7894" max="7894" width="12.81640625" style="522" customWidth="1"/>
    <col min="7895" max="7895" width="14.1796875" style="522" customWidth="1"/>
    <col min="7896" max="7896" width="13.54296875" style="522" customWidth="1"/>
    <col min="7897" max="7897" width="13" style="522" customWidth="1"/>
    <col min="7898" max="8143" width="9.1796875" style="522"/>
    <col min="8144" max="8144" width="5.81640625" style="522" customWidth="1"/>
    <col min="8145" max="8145" width="91.54296875" style="522" customWidth="1"/>
    <col min="8146" max="8146" width="5.81640625" style="522" customWidth="1"/>
    <col min="8147" max="8147" width="20.1796875" style="522" customWidth="1"/>
    <col min="8148" max="8148" width="7.453125" style="522" customWidth="1"/>
    <col min="8149" max="8149" width="11.54296875" style="522" customWidth="1"/>
    <col min="8150" max="8150" width="12.81640625" style="522" customWidth="1"/>
    <col min="8151" max="8151" width="14.1796875" style="522" customWidth="1"/>
    <col min="8152" max="8152" width="13.54296875" style="522" customWidth="1"/>
    <col min="8153" max="8153" width="13" style="522" customWidth="1"/>
    <col min="8154" max="8399" width="9.1796875" style="522"/>
    <col min="8400" max="8400" width="5.81640625" style="522" customWidth="1"/>
    <col min="8401" max="8401" width="91.54296875" style="522" customWidth="1"/>
    <col min="8402" max="8402" width="5.81640625" style="522" customWidth="1"/>
    <col min="8403" max="8403" width="20.1796875" style="522" customWidth="1"/>
    <col min="8404" max="8404" width="7.453125" style="522" customWidth="1"/>
    <col min="8405" max="8405" width="11.54296875" style="522" customWidth="1"/>
    <col min="8406" max="8406" width="12.81640625" style="522" customWidth="1"/>
    <col min="8407" max="8407" width="14.1796875" style="522" customWidth="1"/>
    <col min="8408" max="8408" width="13.54296875" style="522" customWidth="1"/>
    <col min="8409" max="8409" width="13" style="522" customWidth="1"/>
    <col min="8410" max="8655" width="9.1796875" style="522"/>
    <col min="8656" max="8656" width="5.81640625" style="522" customWidth="1"/>
    <col min="8657" max="8657" width="91.54296875" style="522" customWidth="1"/>
    <col min="8658" max="8658" width="5.81640625" style="522" customWidth="1"/>
    <col min="8659" max="8659" width="20.1796875" style="522" customWidth="1"/>
    <col min="8660" max="8660" width="7.453125" style="522" customWidth="1"/>
    <col min="8661" max="8661" width="11.54296875" style="522" customWidth="1"/>
    <col min="8662" max="8662" width="12.81640625" style="522" customWidth="1"/>
    <col min="8663" max="8663" width="14.1796875" style="522" customWidth="1"/>
    <col min="8664" max="8664" width="13.54296875" style="522" customWidth="1"/>
    <col min="8665" max="8665" width="13" style="522" customWidth="1"/>
    <col min="8666" max="8911" width="9.1796875" style="522"/>
    <col min="8912" max="8912" width="5.81640625" style="522" customWidth="1"/>
    <col min="8913" max="8913" width="91.54296875" style="522" customWidth="1"/>
    <col min="8914" max="8914" width="5.81640625" style="522" customWidth="1"/>
    <col min="8915" max="8915" width="20.1796875" style="522" customWidth="1"/>
    <col min="8916" max="8916" width="7.453125" style="522" customWidth="1"/>
    <col min="8917" max="8917" width="11.54296875" style="522" customWidth="1"/>
    <col min="8918" max="8918" width="12.81640625" style="522" customWidth="1"/>
    <col min="8919" max="8919" width="14.1796875" style="522" customWidth="1"/>
    <col min="8920" max="8920" width="13.54296875" style="522" customWidth="1"/>
    <col min="8921" max="8921" width="13" style="522" customWidth="1"/>
    <col min="8922" max="9167" width="9.1796875" style="522"/>
    <col min="9168" max="9168" width="5.81640625" style="522" customWidth="1"/>
    <col min="9169" max="9169" width="91.54296875" style="522" customWidth="1"/>
    <col min="9170" max="9170" width="5.81640625" style="522" customWidth="1"/>
    <col min="9171" max="9171" width="20.1796875" style="522" customWidth="1"/>
    <col min="9172" max="9172" width="7.453125" style="522" customWidth="1"/>
    <col min="9173" max="9173" width="11.54296875" style="522" customWidth="1"/>
    <col min="9174" max="9174" width="12.81640625" style="522" customWidth="1"/>
    <col min="9175" max="9175" width="14.1796875" style="522" customWidth="1"/>
    <col min="9176" max="9176" width="13.54296875" style="522" customWidth="1"/>
    <col min="9177" max="9177" width="13" style="522" customWidth="1"/>
    <col min="9178" max="9423" width="9.1796875" style="522"/>
    <col min="9424" max="9424" width="5.81640625" style="522" customWidth="1"/>
    <col min="9425" max="9425" width="91.54296875" style="522" customWidth="1"/>
    <col min="9426" max="9426" width="5.81640625" style="522" customWidth="1"/>
    <col min="9427" max="9427" width="20.1796875" style="522" customWidth="1"/>
    <col min="9428" max="9428" width="7.453125" style="522" customWidth="1"/>
    <col min="9429" max="9429" width="11.54296875" style="522" customWidth="1"/>
    <col min="9430" max="9430" width="12.81640625" style="522" customWidth="1"/>
    <col min="9431" max="9431" width="14.1796875" style="522" customWidth="1"/>
    <col min="9432" max="9432" width="13.54296875" style="522" customWidth="1"/>
    <col min="9433" max="9433" width="13" style="522" customWidth="1"/>
    <col min="9434" max="9679" width="9.1796875" style="522"/>
    <col min="9680" max="9680" width="5.81640625" style="522" customWidth="1"/>
    <col min="9681" max="9681" width="91.54296875" style="522" customWidth="1"/>
    <col min="9682" max="9682" width="5.81640625" style="522" customWidth="1"/>
    <col min="9683" max="9683" width="20.1796875" style="522" customWidth="1"/>
    <col min="9684" max="9684" width="7.453125" style="522" customWidth="1"/>
    <col min="9685" max="9685" width="11.54296875" style="522" customWidth="1"/>
    <col min="9686" max="9686" width="12.81640625" style="522" customWidth="1"/>
    <col min="9687" max="9687" width="14.1796875" style="522" customWidth="1"/>
    <col min="9688" max="9688" width="13.54296875" style="522" customWidth="1"/>
    <col min="9689" max="9689" width="13" style="522" customWidth="1"/>
    <col min="9690" max="9935" width="9.1796875" style="522"/>
    <col min="9936" max="9936" width="5.81640625" style="522" customWidth="1"/>
    <col min="9937" max="9937" width="91.54296875" style="522" customWidth="1"/>
    <col min="9938" max="9938" width="5.81640625" style="522" customWidth="1"/>
    <col min="9939" max="9939" width="20.1796875" style="522" customWidth="1"/>
    <col min="9940" max="9940" width="7.453125" style="522" customWidth="1"/>
    <col min="9941" max="9941" width="11.54296875" style="522" customWidth="1"/>
    <col min="9942" max="9942" width="12.81640625" style="522" customWidth="1"/>
    <col min="9943" max="9943" width="14.1796875" style="522" customWidth="1"/>
    <col min="9944" max="9944" width="13.54296875" style="522" customWidth="1"/>
    <col min="9945" max="9945" width="13" style="522" customWidth="1"/>
    <col min="9946" max="10191" width="9.1796875" style="522"/>
    <col min="10192" max="10192" width="5.81640625" style="522" customWidth="1"/>
    <col min="10193" max="10193" width="91.54296875" style="522" customWidth="1"/>
    <col min="10194" max="10194" width="5.81640625" style="522" customWidth="1"/>
    <col min="10195" max="10195" width="20.1796875" style="522" customWidth="1"/>
    <col min="10196" max="10196" width="7.453125" style="522" customWidth="1"/>
    <col min="10197" max="10197" width="11.54296875" style="522" customWidth="1"/>
    <col min="10198" max="10198" width="12.81640625" style="522" customWidth="1"/>
    <col min="10199" max="10199" width="14.1796875" style="522" customWidth="1"/>
    <col min="10200" max="10200" width="13.54296875" style="522" customWidth="1"/>
    <col min="10201" max="10201" width="13" style="522" customWidth="1"/>
    <col min="10202" max="10447" width="9.1796875" style="522"/>
    <col min="10448" max="10448" width="5.81640625" style="522" customWidth="1"/>
    <col min="10449" max="10449" width="91.54296875" style="522" customWidth="1"/>
    <col min="10450" max="10450" width="5.81640625" style="522" customWidth="1"/>
    <col min="10451" max="10451" width="20.1796875" style="522" customWidth="1"/>
    <col min="10452" max="10452" width="7.453125" style="522" customWidth="1"/>
    <col min="10453" max="10453" width="11.54296875" style="522" customWidth="1"/>
    <col min="10454" max="10454" width="12.81640625" style="522" customWidth="1"/>
    <col min="10455" max="10455" width="14.1796875" style="522" customWidth="1"/>
    <col min="10456" max="10456" width="13.54296875" style="522" customWidth="1"/>
    <col min="10457" max="10457" width="13" style="522" customWidth="1"/>
    <col min="10458" max="10703" width="9.1796875" style="522"/>
    <col min="10704" max="10704" width="5.81640625" style="522" customWidth="1"/>
    <col min="10705" max="10705" width="91.54296875" style="522" customWidth="1"/>
    <col min="10706" max="10706" width="5.81640625" style="522" customWidth="1"/>
    <col min="10707" max="10707" width="20.1796875" style="522" customWidth="1"/>
    <col min="10708" max="10708" width="7.453125" style="522" customWidth="1"/>
    <col min="10709" max="10709" width="11.54296875" style="522" customWidth="1"/>
    <col min="10710" max="10710" width="12.81640625" style="522" customWidth="1"/>
    <col min="10711" max="10711" width="14.1796875" style="522" customWidth="1"/>
    <col min="10712" max="10712" width="13.54296875" style="522" customWidth="1"/>
    <col min="10713" max="10713" width="13" style="522" customWidth="1"/>
    <col min="10714" max="10959" width="9.1796875" style="522"/>
    <col min="10960" max="10960" width="5.81640625" style="522" customWidth="1"/>
    <col min="10961" max="10961" width="91.54296875" style="522" customWidth="1"/>
    <col min="10962" max="10962" width="5.81640625" style="522" customWidth="1"/>
    <col min="10963" max="10963" width="20.1796875" style="522" customWidth="1"/>
    <col min="10964" max="10964" width="7.453125" style="522" customWidth="1"/>
    <col min="10965" max="10965" width="11.54296875" style="522" customWidth="1"/>
    <col min="10966" max="10966" width="12.81640625" style="522" customWidth="1"/>
    <col min="10967" max="10967" width="14.1796875" style="522" customWidth="1"/>
    <col min="10968" max="10968" width="13.54296875" style="522" customWidth="1"/>
    <col min="10969" max="10969" width="13" style="522" customWidth="1"/>
    <col min="10970" max="11215" width="9.1796875" style="522"/>
    <col min="11216" max="11216" width="5.81640625" style="522" customWidth="1"/>
    <col min="11217" max="11217" width="91.54296875" style="522" customWidth="1"/>
    <col min="11218" max="11218" width="5.81640625" style="522" customWidth="1"/>
    <col min="11219" max="11219" width="20.1796875" style="522" customWidth="1"/>
    <col min="11220" max="11220" width="7.453125" style="522" customWidth="1"/>
    <col min="11221" max="11221" width="11.54296875" style="522" customWidth="1"/>
    <col min="11222" max="11222" width="12.81640625" style="522" customWidth="1"/>
    <col min="11223" max="11223" width="14.1796875" style="522" customWidth="1"/>
    <col min="11224" max="11224" width="13.54296875" style="522" customWidth="1"/>
    <col min="11225" max="11225" width="13" style="522" customWidth="1"/>
    <col min="11226" max="11471" width="9.1796875" style="522"/>
    <col min="11472" max="11472" width="5.81640625" style="522" customWidth="1"/>
    <col min="11473" max="11473" width="91.54296875" style="522" customWidth="1"/>
    <col min="11474" max="11474" width="5.81640625" style="522" customWidth="1"/>
    <col min="11475" max="11475" width="20.1796875" style="522" customWidth="1"/>
    <col min="11476" max="11476" width="7.453125" style="522" customWidth="1"/>
    <col min="11477" max="11477" width="11.54296875" style="522" customWidth="1"/>
    <col min="11478" max="11478" width="12.81640625" style="522" customWidth="1"/>
    <col min="11479" max="11479" width="14.1796875" style="522" customWidth="1"/>
    <col min="11480" max="11480" width="13.54296875" style="522" customWidth="1"/>
    <col min="11481" max="11481" width="13" style="522" customWidth="1"/>
    <col min="11482" max="11727" width="9.1796875" style="522"/>
    <col min="11728" max="11728" width="5.81640625" style="522" customWidth="1"/>
    <col min="11729" max="11729" width="91.54296875" style="522" customWidth="1"/>
    <col min="11730" max="11730" width="5.81640625" style="522" customWidth="1"/>
    <col min="11731" max="11731" width="20.1796875" style="522" customWidth="1"/>
    <col min="11732" max="11732" width="7.453125" style="522" customWidth="1"/>
    <col min="11733" max="11733" width="11.54296875" style="522" customWidth="1"/>
    <col min="11734" max="11734" width="12.81640625" style="522" customWidth="1"/>
    <col min="11735" max="11735" width="14.1796875" style="522" customWidth="1"/>
    <col min="11736" max="11736" width="13.54296875" style="522" customWidth="1"/>
    <col min="11737" max="11737" width="13" style="522" customWidth="1"/>
    <col min="11738" max="11983" width="9.1796875" style="522"/>
    <col min="11984" max="11984" width="5.81640625" style="522" customWidth="1"/>
    <col min="11985" max="11985" width="91.54296875" style="522" customWidth="1"/>
    <col min="11986" max="11986" width="5.81640625" style="522" customWidth="1"/>
    <col min="11987" max="11987" width="20.1796875" style="522" customWidth="1"/>
    <col min="11988" max="11988" width="7.453125" style="522" customWidth="1"/>
    <col min="11989" max="11989" width="11.54296875" style="522" customWidth="1"/>
    <col min="11990" max="11990" width="12.81640625" style="522" customWidth="1"/>
    <col min="11991" max="11991" width="14.1796875" style="522" customWidth="1"/>
    <col min="11992" max="11992" width="13.54296875" style="522" customWidth="1"/>
    <col min="11993" max="11993" width="13" style="522" customWidth="1"/>
    <col min="11994" max="12239" width="9.1796875" style="522"/>
    <col min="12240" max="12240" width="5.81640625" style="522" customWidth="1"/>
    <col min="12241" max="12241" width="91.54296875" style="522" customWidth="1"/>
    <col min="12242" max="12242" width="5.81640625" style="522" customWidth="1"/>
    <col min="12243" max="12243" width="20.1796875" style="522" customWidth="1"/>
    <col min="12244" max="12244" width="7.453125" style="522" customWidth="1"/>
    <col min="12245" max="12245" width="11.54296875" style="522" customWidth="1"/>
    <col min="12246" max="12246" width="12.81640625" style="522" customWidth="1"/>
    <col min="12247" max="12247" width="14.1796875" style="522" customWidth="1"/>
    <col min="12248" max="12248" width="13.54296875" style="522" customWidth="1"/>
    <col min="12249" max="12249" width="13" style="522" customWidth="1"/>
    <col min="12250" max="12495" width="9.1796875" style="522"/>
    <col min="12496" max="12496" width="5.81640625" style="522" customWidth="1"/>
    <col min="12497" max="12497" width="91.54296875" style="522" customWidth="1"/>
    <col min="12498" max="12498" width="5.81640625" style="522" customWidth="1"/>
    <col min="12499" max="12499" width="20.1796875" style="522" customWidth="1"/>
    <col min="12500" max="12500" width="7.453125" style="522" customWidth="1"/>
    <col min="12501" max="12501" width="11.54296875" style="522" customWidth="1"/>
    <col min="12502" max="12502" width="12.81640625" style="522" customWidth="1"/>
    <col min="12503" max="12503" width="14.1796875" style="522" customWidth="1"/>
    <col min="12504" max="12504" width="13.54296875" style="522" customWidth="1"/>
    <col min="12505" max="12505" width="13" style="522" customWidth="1"/>
    <col min="12506" max="12751" width="9.1796875" style="522"/>
    <col min="12752" max="12752" width="5.81640625" style="522" customWidth="1"/>
    <col min="12753" max="12753" width="91.54296875" style="522" customWidth="1"/>
    <col min="12754" max="12754" width="5.81640625" style="522" customWidth="1"/>
    <col min="12755" max="12755" width="20.1796875" style="522" customWidth="1"/>
    <col min="12756" max="12756" width="7.453125" style="522" customWidth="1"/>
    <col min="12757" max="12757" width="11.54296875" style="522" customWidth="1"/>
    <col min="12758" max="12758" width="12.81640625" style="522" customWidth="1"/>
    <col min="12759" max="12759" width="14.1796875" style="522" customWidth="1"/>
    <col min="12760" max="12760" width="13.54296875" style="522" customWidth="1"/>
    <col min="12761" max="12761" width="13" style="522" customWidth="1"/>
    <col min="12762" max="13007" width="9.1796875" style="522"/>
    <col min="13008" max="13008" width="5.81640625" style="522" customWidth="1"/>
    <col min="13009" max="13009" width="91.54296875" style="522" customWidth="1"/>
    <col min="13010" max="13010" width="5.81640625" style="522" customWidth="1"/>
    <col min="13011" max="13011" width="20.1796875" style="522" customWidth="1"/>
    <col min="13012" max="13012" width="7.453125" style="522" customWidth="1"/>
    <col min="13013" max="13013" width="11.54296875" style="522" customWidth="1"/>
    <col min="13014" max="13014" width="12.81640625" style="522" customWidth="1"/>
    <col min="13015" max="13015" width="14.1796875" style="522" customWidth="1"/>
    <col min="13016" max="13016" width="13.54296875" style="522" customWidth="1"/>
    <col min="13017" max="13017" width="13" style="522" customWidth="1"/>
    <col min="13018" max="13263" width="9.1796875" style="522"/>
    <col min="13264" max="13264" width="5.81640625" style="522" customWidth="1"/>
    <col min="13265" max="13265" width="91.54296875" style="522" customWidth="1"/>
    <col min="13266" max="13266" width="5.81640625" style="522" customWidth="1"/>
    <col min="13267" max="13267" width="20.1796875" style="522" customWidth="1"/>
    <col min="13268" max="13268" width="7.453125" style="522" customWidth="1"/>
    <col min="13269" max="13269" width="11.54296875" style="522" customWidth="1"/>
    <col min="13270" max="13270" width="12.81640625" style="522" customWidth="1"/>
    <col min="13271" max="13271" width="14.1796875" style="522" customWidth="1"/>
    <col min="13272" max="13272" width="13.54296875" style="522" customWidth="1"/>
    <col min="13273" max="13273" width="13" style="522" customWidth="1"/>
    <col min="13274" max="13519" width="9.1796875" style="522"/>
    <col min="13520" max="13520" width="5.81640625" style="522" customWidth="1"/>
    <col min="13521" max="13521" width="91.54296875" style="522" customWidth="1"/>
    <col min="13522" max="13522" width="5.81640625" style="522" customWidth="1"/>
    <col min="13523" max="13523" width="20.1796875" style="522" customWidth="1"/>
    <col min="13524" max="13524" width="7.453125" style="522" customWidth="1"/>
    <col min="13525" max="13525" width="11.54296875" style="522" customWidth="1"/>
    <col min="13526" max="13526" width="12.81640625" style="522" customWidth="1"/>
    <col min="13527" max="13527" width="14.1796875" style="522" customWidth="1"/>
    <col min="13528" max="13528" width="13.54296875" style="522" customWidth="1"/>
    <col min="13529" max="13529" width="13" style="522" customWidth="1"/>
    <col min="13530" max="13775" width="9.1796875" style="522"/>
    <col min="13776" max="13776" width="5.81640625" style="522" customWidth="1"/>
    <col min="13777" max="13777" width="91.54296875" style="522" customWidth="1"/>
    <col min="13778" max="13778" width="5.81640625" style="522" customWidth="1"/>
    <col min="13779" max="13779" width="20.1796875" style="522" customWidth="1"/>
    <col min="13780" max="13780" width="7.453125" style="522" customWidth="1"/>
    <col min="13781" max="13781" width="11.54296875" style="522" customWidth="1"/>
    <col min="13782" max="13782" width="12.81640625" style="522" customWidth="1"/>
    <col min="13783" max="13783" width="14.1796875" style="522" customWidth="1"/>
    <col min="13784" max="13784" width="13.54296875" style="522" customWidth="1"/>
    <col min="13785" max="13785" width="13" style="522" customWidth="1"/>
    <col min="13786" max="14031" width="9.1796875" style="522"/>
    <col min="14032" max="14032" width="5.81640625" style="522" customWidth="1"/>
    <col min="14033" max="14033" width="91.54296875" style="522" customWidth="1"/>
    <col min="14034" max="14034" width="5.81640625" style="522" customWidth="1"/>
    <col min="14035" max="14035" width="20.1796875" style="522" customWidth="1"/>
    <col min="14036" max="14036" width="7.453125" style="522" customWidth="1"/>
    <col min="14037" max="14037" width="11.54296875" style="522" customWidth="1"/>
    <col min="14038" max="14038" width="12.81640625" style="522" customWidth="1"/>
    <col min="14039" max="14039" width="14.1796875" style="522" customWidth="1"/>
    <col min="14040" max="14040" width="13.54296875" style="522" customWidth="1"/>
    <col min="14041" max="14041" width="13" style="522" customWidth="1"/>
    <col min="14042" max="14287" width="9.1796875" style="522"/>
    <col min="14288" max="14288" width="5.81640625" style="522" customWidth="1"/>
    <col min="14289" max="14289" width="91.54296875" style="522" customWidth="1"/>
    <col min="14290" max="14290" width="5.81640625" style="522" customWidth="1"/>
    <col min="14291" max="14291" width="20.1796875" style="522" customWidth="1"/>
    <col min="14292" max="14292" width="7.453125" style="522" customWidth="1"/>
    <col min="14293" max="14293" width="11.54296875" style="522" customWidth="1"/>
    <col min="14294" max="14294" width="12.81640625" style="522" customWidth="1"/>
    <col min="14295" max="14295" width="14.1796875" style="522" customWidth="1"/>
    <col min="14296" max="14296" width="13.54296875" style="522" customWidth="1"/>
    <col min="14297" max="14297" width="13" style="522" customWidth="1"/>
    <col min="14298" max="14543" width="9.1796875" style="522"/>
    <col min="14544" max="14544" width="5.81640625" style="522" customWidth="1"/>
    <col min="14545" max="14545" width="91.54296875" style="522" customWidth="1"/>
    <col min="14546" max="14546" width="5.81640625" style="522" customWidth="1"/>
    <col min="14547" max="14547" width="20.1796875" style="522" customWidth="1"/>
    <col min="14548" max="14548" width="7.453125" style="522" customWidth="1"/>
    <col min="14549" max="14549" width="11.54296875" style="522" customWidth="1"/>
    <col min="14550" max="14550" width="12.81640625" style="522" customWidth="1"/>
    <col min="14551" max="14551" width="14.1796875" style="522" customWidth="1"/>
    <col min="14552" max="14552" width="13.54296875" style="522" customWidth="1"/>
    <col min="14553" max="14553" width="13" style="522" customWidth="1"/>
    <col min="14554" max="14799" width="9.1796875" style="522"/>
    <col min="14800" max="14800" width="5.81640625" style="522" customWidth="1"/>
    <col min="14801" max="14801" width="91.54296875" style="522" customWidth="1"/>
    <col min="14802" max="14802" width="5.81640625" style="522" customWidth="1"/>
    <col min="14803" max="14803" width="20.1796875" style="522" customWidth="1"/>
    <col min="14804" max="14804" width="7.453125" style="522" customWidth="1"/>
    <col min="14805" max="14805" width="11.54296875" style="522" customWidth="1"/>
    <col min="14806" max="14806" width="12.81640625" style="522" customWidth="1"/>
    <col min="14807" max="14807" width="14.1796875" style="522" customWidth="1"/>
    <col min="14808" max="14808" width="13.54296875" style="522" customWidth="1"/>
    <col min="14809" max="14809" width="13" style="522" customWidth="1"/>
    <col min="14810" max="15055" width="9.1796875" style="522"/>
    <col min="15056" max="15056" width="5.81640625" style="522" customWidth="1"/>
    <col min="15057" max="15057" width="91.54296875" style="522" customWidth="1"/>
    <col min="15058" max="15058" width="5.81640625" style="522" customWidth="1"/>
    <col min="15059" max="15059" width="20.1796875" style="522" customWidth="1"/>
    <col min="15060" max="15060" width="7.453125" style="522" customWidth="1"/>
    <col min="15061" max="15061" width="11.54296875" style="522" customWidth="1"/>
    <col min="15062" max="15062" width="12.81640625" style="522" customWidth="1"/>
    <col min="15063" max="15063" width="14.1796875" style="522" customWidth="1"/>
    <col min="15064" max="15064" width="13.54296875" style="522" customWidth="1"/>
    <col min="15065" max="15065" width="13" style="522" customWidth="1"/>
    <col min="15066" max="15311" width="9.1796875" style="522"/>
    <col min="15312" max="15312" width="5.81640625" style="522" customWidth="1"/>
    <col min="15313" max="15313" width="91.54296875" style="522" customWidth="1"/>
    <col min="15314" max="15314" width="5.81640625" style="522" customWidth="1"/>
    <col min="15315" max="15315" width="20.1796875" style="522" customWidth="1"/>
    <col min="15316" max="15316" width="7.453125" style="522" customWidth="1"/>
    <col min="15317" max="15317" width="11.54296875" style="522" customWidth="1"/>
    <col min="15318" max="15318" width="12.81640625" style="522" customWidth="1"/>
    <col min="15319" max="15319" width="14.1796875" style="522" customWidth="1"/>
    <col min="15320" max="15320" width="13.54296875" style="522" customWidth="1"/>
    <col min="15321" max="15321" width="13" style="522" customWidth="1"/>
    <col min="15322" max="15567" width="9.1796875" style="522"/>
    <col min="15568" max="15568" width="5.81640625" style="522" customWidth="1"/>
    <col min="15569" max="15569" width="91.54296875" style="522" customWidth="1"/>
    <col min="15570" max="15570" width="5.81640625" style="522" customWidth="1"/>
    <col min="15571" max="15571" width="20.1796875" style="522" customWidth="1"/>
    <col min="15572" max="15572" width="7.453125" style="522" customWidth="1"/>
    <col min="15573" max="15573" width="11.54296875" style="522" customWidth="1"/>
    <col min="15574" max="15574" width="12.81640625" style="522" customWidth="1"/>
    <col min="15575" max="15575" width="14.1796875" style="522" customWidth="1"/>
    <col min="15576" max="15576" width="13.54296875" style="522" customWidth="1"/>
    <col min="15577" max="15577" width="13" style="522" customWidth="1"/>
    <col min="15578" max="15823" width="9.1796875" style="522"/>
    <col min="15824" max="15824" width="5.81640625" style="522" customWidth="1"/>
    <col min="15825" max="15825" width="91.54296875" style="522" customWidth="1"/>
    <col min="15826" max="15826" width="5.81640625" style="522" customWidth="1"/>
    <col min="15827" max="15827" width="20.1796875" style="522" customWidth="1"/>
    <col min="15828" max="15828" width="7.453125" style="522" customWidth="1"/>
    <col min="15829" max="15829" width="11.54296875" style="522" customWidth="1"/>
    <col min="15830" max="15830" width="12.81640625" style="522" customWidth="1"/>
    <col min="15831" max="15831" width="14.1796875" style="522" customWidth="1"/>
    <col min="15832" max="15832" width="13.54296875" style="522" customWidth="1"/>
    <col min="15833" max="15833" width="13" style="522" customWidth="1"/>
    <col min="15834" max="16079" width="9.1796875" style="522"/>
    <col min="16080" max="16080" width="5.81640625" style="522" customWidth="1"/>
    <col min="16081" max="16081" width="91.54296875" style="522" customWidth="1"/>
    <col min="16082" max="16082" width="5.81640625" style="522" customWidth="1"/>
    <col min="16083" max="16083" width="20.1796875" style="522" customWidth="1"/>
    <col min="16084" max="16084" width="7.453125" style="522" customWidth="1"/>
    <col min="16085" max="16085" width="11.54296875" style="522" customWidth="1"/>
    <col min="16086" max="16086" width="12.81640625" style="522" customWidth="1"/>
    <col min="16087" max="16087" width="14.1796875" style="522" customWidth="1"/>
    <col min="16088" max="16088" width="13.54296875" style="522" customWidth="1"/>
    <col min="16089" max="16089" width="13" style="522" customWidth="1"/>
    <col min="16090" max="16384" width="9.1796875" style="522"/>
  </cols>
  <sheetData>
    <row r="1" spans="1:6" s="519" customFormat="1">
      <c r="A1" s="959" t="s">
        <v>1538</v>
      </c>
      <c r="B1" s="959"/>
      <c r="C1" s="960"/>
      <c r="D1" s="960"/>
      <c r="E1" s="960"/>
      <c r="F1" s="959"/>
    </row>
    <row r="2" spans="1:6">
      <c r="A2" s="520" t="s">
        <v>1463</v>
      </c>
      <c r="B2" s="520" t="s">
        <v>475</v>
      </c>
      <c r="C2" s="520" t="s">
        <v>476</v>
      </c>
      <c r="D2" s="520" t="s">
        <v>960</v>
      </c>
      <c r="E2" s="516" t="s">
        <v>478</v>
      </c>
      <c r="F2" s="521" t="s">
        <v>572</v>
      </c>
    </row>
    <row r="3" spans="1:6">
      <c r="A3" s="526"/>
      <c r="B3" s="548"/>
      <c r="C3" s="548"/>
      <c r="D3" s="526"/>
      <c r="E3" s="494"/>
      <c r="F3" s="526"/>
    </row>
    <row r="4" spans="1:6" s="519" customFormat="1">
      <c r="A4" s="520">
        <v>118</v>
      </c>
      <c r="B4" s="545" t="s">
        <v>980</v>
      </c>
      <c r="C4" s="525"/>
      <c r="D4" s="511"/>
      <c r="E4" s="494"/>
      <c r="F4" s="513"/>
    </row>
    <row r="5" spans="1:6" ht="130" customHeight="1">
      <c r="A5" s="546">
        <v>118.01</v>
      </c>
      <c r="B5" s="527" t="s">
        <v>1539</v>
      </c>
      <c r="C5" s="526" t="s">
        <v>890</v>
      </c>
      <c r="D5" s="831">
        <v>3</v>
      </c>
      <c r="E5" s="815"/>
      <c r="F5" s="816">
        <f>D5*E5</f>
        <v>0</v>
      </c>
    </row>
    <row r="6" spans="1:6" ht="145.5" customHeight="1">
      <c r="A6" s="546">
        <v>118.02</v>
      </c>
      <c r="B6" s="527" t="s">
        <v>1540</v>
      </c>
      <c r="C6" s="525" t="s">
        <v>1479</v>
      </c>
      <c r="D6" s="831">
        <v>100</v>
      </c>
      <c r="E6" s="815"/>
      <c r="F6" s="816">
        <f>D6*E6</f>
        <v>0</v>
      </c>
    </row>
    <row r="7" spans="1:6">
      <c r="A7" s="546">
        <v>118.03</v>
      </c>
      <c r="B7" s="530" t="s">
        <v>1541</v>
      </c>
      <c r="C7" s="526" t="s">
        <v>890</v>
      </c>
      <c r="D7" s="831">
        <v>3</v>
      </c>
      <c r="E7" s="815"/>
      <c r="F7" s="816">
        <f t="shared" ref="F7:F8" si="0">D7*E7</f>
        <v>0</v>
      </c>
    </row>
    <row r="8" spans="1:6" ht="46.5">
      <c r="A8" s="546">
        <v>118.04</v>
      </c>
      <c r="B8" s="527" t="s">
        <v>1542</v>
      </c>
      <c r="C8" s="525" t="s">
        <v>1479</v>
      </c>
      <c r="D8" s="831">
        <v>100</v>
      </c>
      <c r="E8" s="815"/>
      <c r="F8" s="816">
        <f t="shared" si="0"/>
        <v>0</v>
      </c>
    </row>
    <row r="9" spans="1:6" s="519" customFormat="1">
      <c r="A9" s="526"/>
      <c r="B9" s="547" t="s">
        <v>1543</v>
      </c>
      <c r="C9" s="526"/>
      <c r="D9" s="822"/>
      <c r="E9" s="818"/>
      <c r="F9" s="820">
        <f>SUM(F5:F8)</f>
        <v>0</v>
      </c>
    </row>
  </sheetData>
  <sheetProtection algorithmName="SHA-512" hashValue="26Z52e2h7x7wwC+yVT4wnPRj+bfpd5uL7ZGSUVkCkXEHJNZBnGEIs8UqeVsenoSai0FRpmSuIDJSTE6fXAX4Cg==" saltValue="na/ZqYn+rjIEBZwcXMT1CQ==" spinCount="100000" sheet="1" objects="1" scenarios="1"/>
  <mergeCells count="1">
    <mergeCell ref="A1:F1"/>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F10"/>
  <sheetViews>
    <sheetView zoomScale="85" zoomScaleNormal="85" workbookViewId="0">
      <selection activeCell="D6" sqref="D6"/>
    </sheetView>
  </sheetViews>
  <sheetFormatPr defaultColWidth="9.1796875" defaultRowHeight="15.5"/>
  <cols>
    <col min="1" max="1" width="11.1796875" style="537" customWidth="1"/>
    <col min="2" max="2" width="68.7265625" style="522" customWidth="1"/>
    <col min="3" max="3" width="9.54296875" style="537" customWidth="1"/>
    <col min="4" max="4" width="13.453125" style="537" customWidth="1"/>
    <col min="5" max="5" width="13" style="544" customWidth="1"/>
    <col min="6" max="6" width="10.54296875" style="537" bestFit="1" customWidth="1"/>
    <col min="7" max="203" width="9.1796875" style="522"/>
    <col min="204" max="204" width="5.81640625" style="522" customWidth="1"/>
    <col min="205" max="205" width="91.54296875" style="522" customWidth="1"/>
    <col min="206" max="206" width="5.81640625" style="522" customWidth="1"/>
    <col min="207" max="207" width="20.1796875" style="522" customWidth="1"/>
    <col min="208" max="208" width="7.453125" style="522" customWidth="1"/>
    <col min="209" max="209" width="11.54296875" style="522" customWidth="1"/>
    <col min="210" max="210" width="12.81640625" style="522" customWidth="1"/>
    <col min="211" max="211" width="14.1796875" style="522" customWidth="1"/>
    <col min="212" max="212" width="13.54296875" style="522" customWidth="1"/>
    <col min="213" max="213" width="13" style="522" customWidth="1"/>
    <col min="214" max="459" width="9.1796875" style="522"/>
    <col min="460" max="460" width="5.81640625" style="522" customWidth="1"/>
    <col min="461" max="461" width="91.54296875" style="522" customWidth="1"/>
    <col min="462" max="462" width="5.81640625" style="522" customWidth="1"/>
    <col min="463" max="463" width="20.1796875" style="522" customWidth="1"/>
    <col min="464" max="464" width="7.453125" style="522" customWidth="1"/>
    <col min="465" max="465" width="11.54296875" style="522" customWidth="1"/>
    <col min="466" max="466" width="12.81640625" style="522" customWidth="1"/>
    <col min="467" max="467" width="14.1796875" style="522" customWidth="1"/>
    <col min="468" max="468" width="13.54296875" style="522" customWidth="1"/>
    <col min="469" max="469" width="13" style="522" customWidth="1"/>
    <col min="470" max="715" width="9.1796875" style="522"/>
    <col min="716" max="716" width="5.81640625" style="522" customWidth="1"/>
    <col min="717" max="717" width="91.54296875" style="522" customWidth="1"/>
    <col min="718" max="718" width="5.81640625" style="522" customWidth="1"/>
    <col min="719" max="719" width="20.1796875" style="522" customWidth="1"/>
    <col min="720" max="720" width="7.453125" style="522" customWidth="1"/>
    <col min="721" max="721" width="11.54296875" style="522" customWidth="1"/>
    <col min="722" max="722" width="12.81640625" style="522" customWidth="1"/>
    <col min="723" max="723" width="14.1796875" style="522" customWidth="1"/>
    <col min="724" max="724" width="13.54296875" style="522" customWidth="1"/>
    <col min="725" max="725" width="13" style="522" customWidth="1"/>
    <col min="726" max="971" width="9.1796875" style="522"/>
    <col min="972" max="972" width="5.81640625" style="522" customWidth="1"/>
    <col min="973" max="973" width="91.54296875" style="522" customWidth="1"/>
    <col min="974" max="974" width="5.81640625" style="522" customWidth="1"/>
    <col min="975" max="975" width="20.1796875" style="522" customWidth="1"/>
    <col min="976" max="976" width="7.453125" style="522" customWidth="1"/>
    <col min="977" max="977" width="11.54296875" style="522" customWidth="1"/>
    <col min="978" max="978" width="12.81640625" style="522" customWidth="1"/>
    <col min="979" max="979" width="14.1796875" style="522" customWidth="1"/>
    <col min="980" max="980" width="13.54296875" style="522" customWidth="1"/>
    <col min="981" max="981" width="13" style="522" customWidth="1"/>
    <col min="982" max="1227" width="9.1796875" style="522"/>
    <col min="1228" max="1228" width="5.81640625" style="522" customWidth="1"/>
    <col min="1229" max="1229" width="91.54296875" style="522" customWidth="1"/>
    <col min="1230" max="1230" width="5.81640625" style="522" customWidth="1"/>
    <col min="1231" max="1231" width="20.1796875" style="522" customWidth="1"/>
    <col min="1232" max="1232" width="7.453125" style="522" customWidth="1"/>
    <col min="1233" max="1233" width="11.54296875" style="522" customWidth="1"/>
    <col min="1234" max="1234" width="12.81640625" style="522" customWidth="1"/>
    <col min="1235" max="1235" width="14.1796875" style="522" customWidth="1"/>
    <col min="1236" max="1236" width="13.54296875" style="522" customWidth="1"/>
    <col min="1237" max="1237" width="13" style="522" customWidth="1"/>
    <col min="1238" max="1483" width="9.1796875" style="522"/>
    <col min="1484" max="1484" width="5.81640625" style="522" customWidth="1"/>
    <col min="1485" max="1485" width="91.54296875" style="522" customWidth="1"/>
    <col min="1486" max="1486" width="5.81640625" style="522" customWidth="1"/>
    <col min="1487" max="1487" width="20.1796875" style="522" customWidth="1"/>
    <col min="1488" max="1488" width="7.453125" style="522" customWidth="1"/>
    <col min="1489" max="1489" width="11.54296875" style="522" customWidth="1"/>
    <col min="1490" max="1490" width="12.81640625" style="522" customWidth="1"/>
    <col min="1491" max="1491" width="14.1796875" style="522" customWidth="1"/>
    <col min="1492" max="1492" width="13.54296875" style="522" customWidth="1"/>
    <col min="1493" max="1493" width="13" style="522" customWidth="1"/>
    <col min="1494" max="1739" width="9.1796875" style="522"/>
    <col min="1740" max="1740" width="5.81640625" style="522" customWidth="1"/>
    <col min="1741" max="1741" width="91.54296875" style="522" customWidth="1"/>
    <col min="1742" max="1742" width="5.81640625" style="522" customWidth="1"/>
    <col min="1743" max="1743" width="20.1796875" style="522" customWidth="1"/>
    <col min="1744" max="1744" width="7.453125" style="522" customWidth="1"/>
    <col min="1745" max="1745" width="11.54296875" style="522" customWidth="1"/>
    <col min="1746" max="1746" width="12.81640625" style="522" customWidth="1"/>
    <col min="1747" max="1747" width="14.1796875" style="522" customWidth="1"/>
    <col min="1748" max="1748" width="13.54296875" style="522" customWidth="1"/>
    <col min="1749" max="1749" width="13" style="522" customWidth="1"/>
    <col min="1750" max="1995" width="9.1796875" style="522"/>
    <col min="1996" max="1996" width="5.81640625" style="522" customWidth="1"/>
    <col min="1997" max="1997" width="91.54296875" style="522" customWidth="1"/>
    <col min="1998" max="1998" width="5.81640625" style="522" customWidth="1"/>
    <col min="1999" max="1999" width="20.1796875" style="522" customWidth="1"/>
    <col min="2000" max="2000" width="7.453125" style="522" customWidth="1"/>
    <col min="2001" max="2001" width="11.54296875" style="522" customWidth="1"/>
    <col min="2002" max="2002" width="12.81640625" style="522" customWidth="1"/>
    <col min="2003" max="2003" width="14.1796875" style="522" customWidth="1"/>
    <col min="2004" max="2004" width="13.54296875" style="522" customWidth="1"/>
    <col min="2005" max="2005" width="13" style="522" customWidth="1"/>
    <col min="2006" max="2251" width="9.1796875" style="522"/>
    <col min="2252" max="2252" width="5.81640625" style="522" customWidth="1"/>
    <col min="2253" max="2253" width="91.54296875" style="522" customWidth="1"/>
    <col min="2254" max="2254" width="5.81640625" style="522" customWidth="1"/>
    <col min="2255" max="2255" width="20.1796875" style="522" customWidth="1"/>
    <col min="2256" max="2256" width="7.453125" style="522" customWidth="1"/>
    <col min="2257" max="2257" width="11.54296875" style="522" customWidth="1"/>
    <col min="2258" max="2258" width="12.81640625" style="522" customWidth="1"/>
    <col min="2259" max="2259" width="14.1796875" style="522" customWidth="1"/>
    <col min="2260" max="2260" width="13.54296875" style="522" customWidth="1"/>
    <col min="2261" max="2261" width="13" style="522" customWidth="1"/>
    <col min="2262" max="2507" width="9.1796875" style="522"/>
    <col min="2508" max="2508" width="5.81640625" style="522" customWidth="1"/>
    <col min="2509" max="2509" width="91.54296875" style="522" customWidth="1"/>
    <col min="2510" max="2510" width="5.81640625" style="522" customWidth="1"/>
    <col min="2511" max="2511" width="20.1796875" style="522" customWidth="1"/>
    <col min="2512" max="2512" width="7.453125" style="522" customWidth="1"/>
    <col min="2513" max="2513" width="11.54296875" style="522" customWidth="1"/>
    <col min="2514" max="2514" width="12.81640625" style="522" customWidth="1"/>
    <col min="2515" max="2515" width="14.1796875" style="522" customWidth="1"/>
    <col min="2516" max="2516" width="13.54296875" style="522" customWidth="1"/>
    <col min="2517" max="2517" width="13" style="522" customWidth="1"/>
    <col min="2518" max="2763" width="9.1796875" style="522"/>
    <col min="2764" max="2764" width="5.81640625" style="522" customWidth="1"/>
    <col min="2765" max="2765" width="91.54296875" style="522" customWidth="1"/>
    <col min="2766" max="2766" width="5.81640625" style="522" customWidth="1"/>
    <col min="2767" max="2767" width="20.1796875" style="522" customWidth="1"/>
    <col min="2768" max="2768" width="7.453125" style="522" customWidth="1"/>
    <col min="2769" max="2769" width="11.54296875" style="522" customWidth="1"/>
    <col min="2770" max="2770" width="12.81640625" style="522" customWidth="1"/>
    <col min="2771" max="2771" width="14.1796875" style="522" customWidth="1"/>
    <col min="2772" max="2772" width="13.54296875" style="522" customWidth="1"/>
    <col min="2773" max="2773" width="13" style="522" customWidth="1"/>
    <col min="2774" max="3019" width="9.1796875" style="522"/>
    <col min="3020" max="3020" width="5.81640625" style="522" customWidth="1"/>
    <col min="3021" max="3021" width="91.54296875" style="522" customWidth="1"/>
    <col min="3022" max="3022" width="5.81640625" style="522" customWidth="1"/>
    <col min="3023" max="3023" width="20.1796875" style="522" customWidth="1"/>
    <col min="3024" max="3024" width="7.453125" style="522" customWidth="1"/>
    <col min="3025" max="3025" width="11.54296875" style="522" customWidth="1"/>
    <col min="3026" max="3026" width="12.81640625" style="522" customWidth="1"/>
    <col min="3027" max="3027" width="14.1796875" style="522" customWidth="1"/>
    <col min="3028" max="3028" width="13.54296875" style="522" customWidth="1"/>
    <col min="3029" max="3029" width="13" style="522" customWidth="1"/>
    <col min="3030" max="3275" width="9.1796875" style="522"/>
    <col min="3276" max="3276" width="5.81640625" style="522" customWidth="1"/>
    <col min="3277" max="3277" width="91.54296875" style="522" customWidth="1"/>
    <col min="3278" max="3278" width="5.81640625" style="522" customWidth="1"/>
    <col min="3279" max="3279" width="20.1796875" style="522" customWidth="1"/>
    <col min="3280" max="3280" width="7.453125" style="522" customWidth="1"/>
    <col min="3281" max="3281" width="11.54296875" style="522" customWidth="1"/>
    <col min="3282" max="3282" width="12.81640625" style="522" customWidth="1"/>
    <col min="3283" max="3283" width="14.1796875" style="522" customWidth="1"/>
    <col min="3284" max="3284" width="13.54296875" style="522" customWidth="1"/>
    <col min="3285" max="3285" width="13" style="522" customWidth="1"/>
    <col min="3286" max="3531" width="9.1796875" style="522"/>
    <col min="3532" max="3532" width="5.81640625" style="522" customWidth="1"/>
    <col min="3533" max="3533" width="91.54296875" style="522" customWidth="1"/>
    <col min="3534" max="3534" width="5.81640625" style="522" customWidth="1"/>
    <col min="3535" max="3535" width="20.1796875" style="522" customWidth="1"/>
    <col min="3536" max="3536" width="7.453125" style="522" customWidth="1"/>
    <col min="3537" max="3537" width="11.54296875" style="522" customWidth="1"/>
    <col min="3538" max="3538" width="12.81640625" style="522" customWidth="1"/>
    <col min="3539" max="3539" width="14.1796875" style="522" customWidth="1"/>
    <col min="3540" max="3540" width="13.54296875" style="522" customWidth="1"/>
    <col min="3541" max="3541" width="13" style="522" customWidth="1"/>
    <col min="3542" max="3787" width="9.1796875" style="522"/>
    <col min="3788" max="3788" width="5.81640625" style="522" customWidth="1"/>
    <col min="3789" max="3789" width="91.54296875" style="522" customWidth="1"/>
    <col min="3790" max="3790" width="5.81640625" style="522" customWidth="1"/>
    <col min="3791" max="3791" width="20.1796875" style="522" customWidth="1"/>
    <col min="3792" max="3792" width="7.453125" style="522" customWidth="1"/>
    <col min="3793" max="3793" width="11.54296875" style="522" customWidth="1"/>
    <col min="3794" max="3794" width="12.81640625" style="522" customWidth="1"/>
    <col min="3795" max="3795" width="14.1796875" style="522" customWidth="1"/>
    <col min="3796" max="3796" width="13.54296875" style="522" customWidth="1"/>
    <col min="3797" max="3797" width="13" style="522" customWidth="1"/>
    <col min="3798" max="4043" width="9.1796875" style="522"/>
    <col min="4044" max="4044" width="5.81640625" style="522" customWidth="1"/>
    <col min="4045" max="4045" width="91.54296875" style="522" customWidth="1"/>
    <col min="4046" max="4046" width="5.81640625" style="522" customWidth="1"/>
    <col min="4047" max="4047" width="20.1796875" style="522" customWidth="1"/>
    <col min="4048" max="4048" width="7.453125" style="522" customWidth="1"/>
    <col min="4049" max="4049" width="11.54296875" style="522" customWidth="1"/>
    <col min="4050" max="4050" width="12.81640625" style="522" customWidth="1"/>
    <col min="4051" max="4051" width="14.1796875" style="522" customWidth="1"/>
    <col min="4052" max="4052" width="13.54296875" style="522" customWidth="1"/>
    <col min="4053" max="4053" width="13" style="522" customWidth="1"/>
    <col min="4054" max="4299" width="9.1796875" style="522"/>
    <col min="4300" max="4300" width="5.81640625" style="522" customWidth="1"/>
    <col min="4301" max="4301" width="91.54296875" style="522" customWidth="1"/>
    <col min="4302" max="4302" width="5.81640625" style="522" customWidth="1"/>
    <col min="4303" max="4303" width="20.1796875" style="522" customWidth="1"/>
    <col min="4304" max="4304" width="7.453125" style="522" customWidth="1"/>
    <col min="4305" max="4305" width="11.54296875" style="522" customWidth="1"/>
    <col min="4306" max="4306" width="12.81640625" style="522" customWidth="1"/>
    <col min="4307" max="4307" width="14.1796875" style="522" customWidth="1"/>
    <col min="4308" max="4308" width="13.54296875" style="522" customWidth="1"/>
    <col min="4309" max="4309" width="13" style="522" customWidth="1"/>
    <col min="4310" max="4555" width="9.1796875" style="522"/>
    <col min="4556" max="4556" width="5.81640625" style="522" customWidth="1"/>
    <col min="4557" max="4557" width="91.54296875" style="522" customWidth="1"/>
    <col min="4558" max="4558" width="5.81640625" style="522" customWidth="1"/>
    <col min="4559" max="4559" width="20.1796875" style="522" customWidth="1"/>
    <col min="4560" max="4560" width="7.453125" style="522" customWidth="1"/>
    <col min="4561" max="4561" width="11.54296875" style="522" customWidth="1"/>
    <col min="4562" max="4562" width="12.81640625" style="522" customWidth="1"/>
    <col min="4563" max="4563" width="14.1796875" style="522" customWidth="1"/>
    <col min="4564" max="4564" width="13.54296875" style="522" customWidth="1"/>
    <col min="4565" max="4565" width="13" style="522" customWidth="1"/>
    <col min="4566" max="4811" width="9.1796875" style="522"/>
    <col min="4812" max="4812" width="5.81640625" style="522" customWidth="1"/>
    <col min="4813" max="4813" width="91.54296875" style="522" customWidth="1"/>
    <col min="4814" max="4814" width="5.81640625" style="522" customWidth="1"/>
    <col min="4815" max="4815" width="20.1796875" style="522" customWidth="1"/>
    <col min="4816" max="4816" width="7.453125" style="522" customWidth="1"/>
    <col min="4817" max="4817" width="11.54296875" style="522" customWidth="1"/>
    <col min="4818" max="4818" width="12.81640625" style="522" customWidth="1"/>
    <col min="4819" max="4819" width="14.1796875" style="522" customWidth="1"/>
    <col min="4820" max="4820" width="13.54296875" style="522" customWidth="1"/>
    <col min="4821" max="4821" width="13" style="522" customWidth="1"/>
    <col min="4822" max="5067" width="9.1796875" style="522"/>
    <col min="5068" max="5068" width="5.81640625" style="522" customWidth="1"/>
    <col min="5069" max="5069" width="91.54296875" style="522" customWidth="1"/>
    <col min="5070" max="5070" width="5.81640625" style="522" customWidth="1"/>
    <col min="5071" max="5071" width="20.1796875" style="522" customWidth="1"/>
    <col min="5072" max="5072" width="7.453125" style="522" customWidth="1"/>
    <col min="5073" max="5073" width="11.54296875" style="522" customWidth="1"/>
    <col min="5074" max="5074" width="12.81640625" style="522" customWidth="1"/>
    <col min="5075" max="5075" width="14.1796875" style="522" customWidth="1"/>
    <col min="5076" max="5076" width="13.54296875" style="522" customWidth="1"/>
    <col min="5077" max="5077" width="13" style="522" customWidth="1"/>
    <col min="5078" max="5323" width="9.1796875" style="522"/>
    <col min="5324" max="5324" width="5.81640625" style="522" customWidth="1"/>
    <col min="5325" max="5325" width="91.54296875" style="522" customWidth="1"/>
    <col min="5326" max="5326" width="5.81640625" style="522" customWidth="1"/>
    <col min="5327" max="5327" width="20.1796875" style="522" customWidth="1"/>
    <col min="5328" max="5328" width="7.453125" style="522" customWidth="1"/>
    <col min="5329" max="5329" width="11.54296875" style="522" customWidth="1"/>
    <col min="5330" max="5330" width="12.81640625" style="522" customWidth="1"/>
    <col min="5331" max="5331" width="14.1796875" style="522" customWidth="1"/>
    <col min="5332" max="5332" width="13.54296875" style="522" customWidth="1"/>
    <col min="5333" max="5333" width="13" style="522" customWidth="1"/>
    <col min="5334" max="5579" width="9.1796875" style="522"/>
    <col min="5580" max="5580" width="5.81640625" style="522" customWidth="1"/>
    <col min="5581" max="5581" width="91.54296875" style="522" customWidth="1"/>
    <col min="5582" max="5582" width="5.81640625" style="522" customWidth="1"/>
    <col min="5583" max="5583" width="20.1796875" style="522" customWidth="1"/>
    <col min="5584" max="5584" width="7.453125" style="522" customWidth="1"/>
    <col min="5585" max="5585" width="11.54296875" style="522" customWidth="1"/>
    <col min="5586" max="5586" width="12.81640625" style="522" customWidth="1"/>
    <col min="5587" max="5587" width="14.1796875" style="522" customWidth="1"/>
    <col min="5588" max="5588" width="13.54296875" style="522" customWidth="1"/>
    <col min="5589" max="5589" width="13" style="522" customWidth="1"/>
    <col min="5590" max="5835" width="9.1796875" style="522"/>
    <col min="5836" max="5836" width="5.81640625" style="522" customWidth="1"/>
    <col min="5837" max="5837" width="91.54296875" style="522" customWidth="1"/>
    <col min="5838" max="5838" width="5.81640625" style="522" customWidth="1"/>
    <col min="5839" max="5839" width="20.1796875" style="522" customWidth="1"/>
    <col min="5840" max="5840" width="7.453125" style="522" customWidth="1"/>
    <col min="5841" max="5841" width="11.54296875" style="522" customWidth="1"/>
    <col min="5842" max="5842" width="12.81640625" style="522" customWidth="1"/>
    <col min="5843" max="5843" width="14.1796875" style="522" customWidth="1"/>
    <col min="5844" max="5844" width="13.54296875" style="522" customWidth="1"/>
    <col min="5845" max="5845" width="13" style="522" customWidth="1"/>
    <col min="5846" max="6091" width="9.1796875" style="522"/>
    <col min="6092" max="6092" width="5.81640625" style="522" customWidth="1"/>
    <col min="6093" max="6093" width="91.54296875" style="522" customWidth="1"/>
    <col min="6094" max="6094" width="5.81640625" style="522" customWidth="1"/>
    <col min="6095" max="6095" width="20.1796875" style="522" customWidth="1"/>
    <col min="6096" max="6096" width="7.453125" style="522" customWidth="1"/>
    <col min="6097" max="6097" width="11.54296875" style="522" customWidth="1"/>
    <col min="6098" max="6098" width="12.81640625" style="522" customWidth="1"/>
    <col min="6099" max="6099" width="14.1796875" style="522" customWidth="1"/>
    <col min="6100" max="6100" width="13.54296875" style="522" customWidth="1"/>
    <col min="6101" max="6101" width="13" style="522" customWidth="1"/>
    <col min="6102" max="6347" width="9.1796875" style="522"/>
    <col min="6348" max="6348" width="5.81640625" style="522" customWidth="1"/>
    <col min="6349" max="6349" width="91.54296875" style="522" customWidth="1"/>
    <col min="6350" max="6350" width="5.81640625" style="522" customWidth="1"/>
    <col min="6351" max="6351" width="20.1796875" style="522" customWidth="1"/>
    <col min="6352" max="6352" width="7.453125" style="522" customWidth="1"/>
    <col min="6353" max="6353" width="11.54296875" style="522" customWidth="1"/>
    <col min="6354" max="6354" width="12.81640625" style="522" customWidth="1"/>
    <col min="6355" max="6355" width="14.1796875" style="522" customWidth="1"/>
    <col min="6356" max="6356" width="13.54296875" style="522" customWidth="1"/>
    <col min="6357" max="6357" width="13" style="522" customWidth="1"/>
    <col min="6358" max="6603" width="9.1796875" style="522"/>
    <col min="6604" max="6604" width="5.81640625" style="522" customWidth="1"/>
    <col min="6605" max="6605" width="91.54296875" style="522" customWidth="1"/>
    <col min="6606" max="6606" width="5.81640625" style="522" customWidth="1"/>
    <col min="6607" max="6607" width="20.1796875" style="522" customWidth="1"/>
    <col min="6608" max="6608" width="7.453125" style="522" customWidth="1"/>
    <col min="6609" max="6609" width="11.54296875" style="522" customWidth="1"/>
    <col min="6610" max="6610" width="12.81640625" style="522" customWidth="1"/>
    <col min="6611" max="6611" width="14.1796875" style="522" customWidth="1"/>
    <col min="6612" max="6612" width="13.54296875" style="522" customWidth="1"/>
    <col min="6613" max="6613" width="13" style="522" customWidth="1"/>
    <col min="6614" max="6859" width="9.1796875" style="522"/>
    <col min="6860" max="6860" width="5.81640625" style="522" customWidth="1"/>
    <col min="6861" max="6861" width="91.54296875" style="522" customWidth="1"/>
    <col min="6862" max="6862" width="5.81640625" style="522" customWidth="1"/>
    <col min="6863" max="6863" width="20.1796875" style="522" customWidth="1"/>
    <col min="6864" max="6864" width="7.453125" style="522" customWidth="1"/>
    <col min="6865" max="6865" width="11.54296875" style="522" customWidth="1"/>
    <col min="6866" max="6866" width="12.81640625" style="522" customWidth="1"/>
    <col min="6867" max="6867" width="14.1796875" style="522" customWidth="1"/>
    <col min="6868" max="6868" width="13.54296875" style="522" customWidth="1"/>
    <col min="6869" max="6869" width="13" style="522" customWidth="1"/>
    <col min="6870" max="7115" width="9.1796875" style="522"/>
    <col min="7116" max="7116" width="5.81640625" style="522" customWidth="1"/>
    <col min="7117" max="7117" width="91.54296875" style="522" customWidth="1"/>
    <col min="7118" max="7118" width="5.81640625" style="522" customWidth="1"/>
    <col min="7119" max="7119" width="20.1796875" style="522" customWidth="1"/>
    <col min="7120" max="7120" width="7.453125" style="522" customWidth="1"/>
    <col min="7121" max="7121" width="11.54296875" style="522" customWidth="1"/>
    <col min="7122" max="7122" width="12.81640625" style="522" customWidth="1"/>
    <col min="7123" max="7123" width="14.1796875" style="522" customWidth="1"/>
    <col min="7124" max="7124" width="13.54296875" style="522" customWidth="1"/>
    <col min="7125" max="7125" width="13" style="522" customWidth="1"/>
    <col min="7126" max="7371" width="9.1796875" style="522"/>
    <col min="7372" max="7372" width="5.81640625" style="522" customWidth="1"/>
    <col min="7373" max="7373" width="91.54296875" style="522" customWidth="1"/>
    <col min="7374" max="7374" width="5.81640625" style="522" customWidth="1"/>
    <col min="7375" max="7375" width="20.1796875" style="522" customWidth="1"/>
    <col min="7376" max="7376" width="7.453125" style="522" customWidth="1"/>
    <col min="7377" max="7377" width="11.54296875" style="522" customWidth="1"/>
    <col min="7378" max="7378" width="12.81640625" style="522" customWidth="1"/>
    <col min="7379" max="7379" width="14.1796875" style="522" customWidth="1"/>
    <col min="7380" max="7380" width="13.54296875" style="522" customWidth="1"/>
    <col min="7381" max="7381" width="13" style="522" customWidth="1"/>
    <col min="7382" max="7627" width="9.1796875" style="522"/>
    <col min="7628" max="7628" width="5.81640625" style="522" customWidth="1"/>
    <col min="7629" max="7629" width="91.54296875" style="522" customWidth="1"/>
    <col min="7630" max="7630" width="5.81640625" style="522" customWidth="1"/>
    <col min="7631" max="7631" width="20.1796875" style="522" customWidth="1"/>
    <col min="7632" max="7632" width="7.453125" style="522" customWidth="1"/>
    <col min="7633" max="7633" width="11.54296875" style="522" customWidth="1"/>
    <col min="7634" max="7634" width="12.81640625" style="522" customWidth="1"/>
    <col min="7635" max="7635" width="14.1796875" style="522" customWidth="1"/>
    <col min="7636" max="7636" width="13.54296875" style="522" customWidth="1"/>
    <col min="7637" max="7637" width="13" style="522" customWidth="1"/>
    <col min="7638" max="7883" width="9.1796875" style="522"/>
    <col min="7884" max="7884" width="5.81640625" style="522" customWidth="1"/>
    <col min="7885" max="7885" width="91.54296875" style="522" customWidth="1"/>
    <col min="7886" max="7886" width="5.81640625" style="522" customWidth="1"/>
    <col min="7887" max="7887" width="20.1796875" style="522" customWidth="1"/>
    <col min="7888" max="7888" width="7.453125" style="522" customWidth="1"/>
    <col min="7889" max="7889" width="11.54296875" style="522" customWidth="1"/>
    <col min="7890" max="7890" width="12.81640625" style="522" customWidth="1"/>
    <col min="7891" max="7891" width="14.1796875" style="522" customWidth="1"/>
    <col min="7892" max="7892" width="13.54296875" style="522" customWidth="1"/>
    <col min="7893" max="7893" width="13" style="522" customWidth="1"/>
    <col min="7894" max="8139" width="9.1796875" style="522"/>
    <col min="8140" max="8140" width="5.81640625" style="522" customWidth="1"/>
    <col min="8141" max="8141" width="91.54296875" style="522" customWidth="1"/>
    <col min="8142" max="8142" width="5.81640625" style="522" customWidth="1"/>
    <col min="8143" max="8143" width="20.1796875" style="522" customWidth="1"/>
    <col min="8144" max="8144" width="7.453125" style="522" customWidth="1"/>
    <col min="8145" max="8145" width="11.54296875" style="522" customWidth="1"/>
    <col min="8146" max="8146" width="12.81640625" style="522" customWidth="1"/>
    <col min="8147" max="8147" width="14.1796875" style="522" customWidth="1"/>
    <col min="8148" max="8148" width="13.54296875" style="522" customWidth="1"/>
    <col min="8149" max="8149" width="13" style="522" customWidth="1"/>
    <col min="8150" max="8395" width="9.1796875" style="522"/>
    <col min="8396" max="8396" width="5.81640625" style="522" customWidth="1"/>
    <col min="8397" max="8397" width="91.54296875" style="522" customWidth="1"/>
    <col min="8398" max="8398" width="5.81640625" style="522" customWidth="1"/>
    <col min="8399" max="8399" width="20.1796875" style="522" customWidth="1"/>
    <col min="8400" max="8400" width="7.453125" style="522" customWidth="1"/>
    <col min="8401" max="8401" width="11.54296875" style="522" customWidth="1"/>
    <col min="8402" max="8402" width="12.81640625" style="522" customWidth="1"/>
    <col min="8403" max="8403" width="14.1796875" style="522" customWidth="1"/>
    <col min="8404" max="8404" width="13.54296875" style="522" customWidth="1"/>
    <col min="8405" max="8405" width="13" style="522" customWidth="1"/>
    <col min="8406" max="8651" width="9.1796875" style="522"/>
    <col min="8652" max="8652" width="5.81640625" style="522" customWidth="1"/>
    <col min="8653" max="8653" width="91.54296875" style="522" customWidth="1"/>
    <col min="8654" max="8654" width="5.81640625" style="522" customWidth="1"/>
    <col min="8655" max="8655" width="20.1796875" style="522" customWidth="1"/>
    <col min="8656" max="8656" width="7.453125" style="522" customWidth="1"/>
    <col min="8657" max="8657" width="11.54296875" style="522" customWidth="1"/>
    <col min="8658" max="8658" width="12.81640625" style="522" customWidth="1"/>
    <col min="8659" max="8659" width="14.1796875" style="522" customWidth="1"/>
    <col min="8660" max="8660" width="13.54296875" style="522" customWidth="1"/>
    <col min="8661" max="8661" width="13" style="522" customWidth="1"/>
    <col min="8662" max="8907" width="9.1796875" style="522"/>
    <col min="8908" max="8908" width="5.81640625" style="522" customWidth="1"/>
    <col min="8909" max="8909" width="91.54296875" style="522" customWidth="1"/>
    <col min="8910" max="8910" width="5.81640625" style="522" customWidth="1"/>
    <col min="8911" max="8911" width="20.1796875" style="522" customWidth="1"/>
    <col min="8912" max="8912" width="7.453125" style="522" customWidth="1"/>
    <col min="8913" max="8913" width="11.54296875" style="522" customWidth="1"/>
    <col min="8914" max="8914" width="12.81640625" style="522" customWidth="1"/>
    <col min="8915" max="8915" width="14.1796875" style="522" customWidth="1"/>
    <col min="8916" max="8916" width="13.54296875" style="522" customWidth="1"/>
    <col min="8917" max="8917" width="13" style="522" customWidth="1"/>
    <col min="8918" max="9163" width="9.1796875" style="522"/>
    <col min="9164" max="9164" width="5.81640625" style="522" customWidth="1"/>
    <col min="9165" max="9165" width="91.54296875" style="522" customWidth="1"/>
    <col min="9166" max="9166" width="5.81640625" style="522" customWidth="1"/>
    <col min="9167" max="9167" width="20.1796875" style="522" customWidth="1"/>
    <col min="9168" max="9168" width="7.453125" style="522" customWidth="1"/>
    <col min="9169" max="9169" width="11.54296875" style="522" customWidth="1"/>
    <col min="9170" max="9170" width="12.81640625" style="522" customWidth="1"/>
    <col min="9171" max="9171" width="14.1796875" style="522" customWidth="1"/>
    <col min="9172" max="9172" width="13.54296875" style="522" customWidth="1"/>
    <col min="9173" max="9173" width="13" style="522" customWidth="1"/>
    <col min="9174" max="9419" width="9.1796875" style="522"/>
    <col min="9420" max="9420" width="5.81640625" style="522" customWidth="1"/>
    <col min="9421" max="9421" width="91.54296875" style="522" customWidth="1"/>
    <col min="9422" max="9422" width="5.81640625" style="522" customWidth="1"/>
    <col min="9423" max="9423" width="20.1796875" style="522" customWidth="1"/>
    <col min="9424" max="9424" width="7.453125" style="522" customWidth="1"/>
    <col min="9425" max="9425" width="11.54296875" style="522" customWidth="1"/>
    <col min="9426" max="9426" width="12.81640625" style="522" customWidth="1"/>
    <col min="9427" max="9427" width="14.1796875" style="522" customWidth="1"/>
    <col min="9428" max="9428" width="13.54296875" style="522" customWidth="1"/>
    <col min="9429" max="9429" width="13" style="522" customWidth="1"/>
    <col min="9430" max="9675" width="9.1796875" style="522"/>
    <col min="9676" max="9676" width="5.81640625" style="522" customWidth="1"/>
    <col min="9677" max="9677" width="91.54296875" style="522" customWidth="1"/>
    <col min="9678" max="9678" width="5.81640625" style="522" customWidth="1"/>
    <col min="9679" max="9679" width="20.1796875" style="522" customWidth="1"/>
    <col min="9680" max="9680" width="7.453125" style="522" customWidth="1"/>
    <col min="9681" max="9681" width="11.54296875" style="522" customWidth="1"/>
    <col min="9682" max="9682" width="12.81640625" style="522" customWidth="1"/>
    <col min="9683" max="9683" width="14.1796875" style="522" customWidth="1"/>
    <col min="9684" max="9684" width="13.54296875" style="522" customWidth="1"/>
    <col min="9685" max="9685" width="13" style="522" customWidth="1"/>
    <col min="9686" max="9931" width="9.1796875" style="522"/>
    <col min="9932" max="9932" width="5.81640625" style="522" customWidth="1"/>
    <col min="9933" max="9933" width="91.54296875" style="522" customWidth="1"/>
    <col min="9934" max="9934" width="5.81640625" style="522" customWidth="1"/>
    <col min="9935" max="9935" width="20.1796875" style="522" customWidth="1"/>
    <col min="9936" max="9936" width="7.453125" style="522" customWidth="1"/>
    <col min="9937" max="9937" width="11.54296875" style="522" customWidth="1"/>
    <col min="9938" max="9938" width="12.81640625" style="522" customWidth="1"/>
    <col min="9939" max="9939" width="14.1796875" style="522" customWidth="1"/>
    <col min="9940" max="9940" width="13.54296875" style="522" customWidth="1"/>
    <col min="9941" max="9941" width="13" style="522" customWidth="1"/>
    <col min="9942" max="10187" width="9.1796875" style="522"/>
    <col min="10188" max="10188" width="5.81640625" style="522" customWidth="1"/>
    <col min="10189" max="10189" width="91.54296875" style="522" customWidth="1"/>
    <col min="10190" max="10190" width="5.81640625" style="522" customWidth="1"/>
    <col min="10191" max="10191" width="20.1796875" style="522" customWidth="1"/>
    <col min="10192" max="10192" width="7.453125" style="522" customWidth="1"/>
    <col min="10193" max="10193" width="11.54296875" style="522" customWidth="1"/>
    <col min="10194" max="10194" width="12.81640625" style="522" customWidth="1"/>
    <col min="10195" max="10195" width="14.1796875" style="522" customWidth="1"/>
    <col min="10196" max="10196" width="13.54296875" style="522" customWidth="1"/>
    <col min="10197" max="10197" width="13" style="522" customWidth="1"/>
    <col min="10198" max="10443" width="9.1796875" style="522"/>
    <col min="10444" max="10444" width="5.81640625" style="522" customWidth="1"/>
    <col min="10445" max="10445" width="91.54296875" style="522" customWidth="1"/>
    <col min="10446" max="10446" width="5.81640625" style="522" customWidth="1"/>
    <col min="10447" max="10447" width="20.1796875" style="522" customWidth="1"/>
    <col min="10448" max="10448" width="7.453125" style="522" customWidth="1"/>
    <col min="10449" max="10449" width="11.54296875" style="522" customWidth="1"/>
    <col min="10450" max="10450" width="12.81640625" style="522" customWidth="1"/>
    <col min="10451" max="10451" width="14.1796875" style="522" customWidth="1"/>
    <col min="10452" max="10452" width="13.54296875" style="522" customWidth="1"/>
    <col min="10453" max="10453" width="13" style="522" customWidth="1"/>
    <col min="10454" max="10699" width="9.1796875" style="522"/>
    <col min="10700" max="10700" width="5.81640625" style="522" customWidth="1"/>
    <col min="10701" max="10701" width="91.54296875" style="522" customWidth="1"/>
    <col min="10702" max="10702" width="5.81640625" style="522" customWidth="1"/>
    <col min="10703" max="10703" width="20.1796875" style="522" customWidth="1"/>
    <col min="10704" max="10704" width="7.453125" style="522" customWidth="1"/>
    <col min="10705" max="10705" width="11.54296875" style="522" customWidth="1"/>
    <col min="10706" max="10706" width="12.81640625" style="522" customWidth="1"/>
    <col min="10707" max="10707" width="14.1796875" style="522" customWidth="1"/>
    <col min="10708" max="10708" width="13.54296875" style="522" customWidth="1"/>
    <col min="10709" max="10709" width="13" style="522" customWidth="1"/>
    <col min="10710" max="10955" width="9.1796875" style="522"/>
    <col min="10956" max="10956" width="5.81640625" style="522" customWidth="1"/>
    <col min="10957" max="10957" width="91.54296875" style="522" customWidth="1"/>
    <col min="10958" max="10958" width="5.81640625" style="522" customWidth="1"/>
    <col min="10959" max="10959" width="20.1796875" style="522" customWidth="1"/>
    <col min="10960" max="10960" width="7.453125" style="522" customWidth="1"/>
    <col min="10961" max="10961" width="11.54296875" style="522" customWidth="1"/>
    <col min="10962" max="10962" width="12.81640625" style="522" customWidth="1"/>
    <col min="10963" max="10963" width="14.1796875" style="522" customWidth="1"/>
    <col min="10964" max="10964" width="13.54296875" style="522" customWidth="1"/>
    <col min="10965" max="10965" width="13" style="522" customWidth="1"/>
    <col min="10966" max="11211" width="9.1796875" style="522"/>
    <col min="11212" max="11212" width="5.81640625" style="522" customWidth="1"/>
    <col min="11213" max="11213" width="91.54296875" style="522" customWidth="1"/>
    <col min="11214" max="11214" width="5.81640625" style="522" customWidth="1"/>
    <col min="11215" max="11215" width="20.1796875" style="522" customWidth="1"/>
    <col min="11216" max="11216" width="7.453125" style="522" customWidth="1"/>
    <col min="11217" max="11217" width="11.54296875" style="522" customWidth="1"/>
    <col min="11218" max="11218" width="12.81640625" style="522" customWidth="1"/>
    <col min="11219" max="11219" width="14.1796875" style="522" customWidth="1"/>
    <col min="11220" max="11220" width="13.54296875" style="522" customWidth="1"/>
    <col min="11221" max="11221" width="13" style="522" customWidth="1"/>
    <col min="11222" max="11467" width="9.1796875" style="522"/>
    <col min="11468" max="11468" width="5.81640625" style="522" customWidth="1"/>
    <col min="11469" max="11469" width="91.54296875" style="522" customWidth="1"/>
    <col min="11470" max="11470" width="5.81640625" style="522" customWidth="1"/>
    <col min="11471" max="11471" width="20.1796875" style="522" customWidth="1"/>
    <col min="11472" max="11472" width="7.453125" style="522" customWidth="1"/>
    <col min="11473" max="11473" width="11.54296875" style="522" customWidth="1"/>
    <col min="11474" max="11474" width="12.81640625" style="522" customWidth="1"/>
    <col min="11475" max="11475" width="14.1796875" style="522" customWidth="1"/>
    <col min="11476" max="11476" width="13.54296875" style="522" customWidth="1"/>
    <col min="11477" max="11477" width="13" style="522" customWidth="1"/>
    <col min="11478" max="11723" width="9.1796875" style="522"/>
    <col min="11724" max="11724" width="5.81640625" style="522" customWidth="1"/>
    <col min="11725" max="11725" width="91.54296875" style="522" customWidth="1"/>
    <col min="11726" max="11726" width="5.81640625" style="522" customWidth="1"/>
    <col min="11727" max="11727" width="20.1796875" style="522" customWidth="1"/>
    <col min="11728" max="11728" width="7.453125" style="522" customWidth="1"/>
    <col min="11729" max="11729" width="11.54296875" style="522" customWidth="1"/>
    <col min="11730" max="11730" width="12.81640625" style="522" customWidth="1"/>
    <col min="11731" max="11731" width="14.1796875" style="522" customWidth="1"/>
    <col min="11732" max="11732" width="13.54296875" style="522" customWidth="1"/>
    <col min="11733" max="11733" width="13" style="522" customWidth="1"/>
    <col min="11734" max="11979" width="9.1796875" style="522"/>
    <col min="11980" max="11980" width="5.81640625" style="522" customWidth="1"/>
    <col min="11981" max="11981" width="91.54296875" style="522" customWidth="1"/>
    <col min="11982" max="11982" width="5.81640625" style="522" customWidth="1"/>
    <col min="11983" max="11983" width="20.1796875" style="522" customWidth="1"/>
    <col min="11984" max="11984" width="7.453125" style="522" customWidth="1"/>
    <col min="11985" max="11985" width="11.54296875" style="522" customWidth="1"/>
    <col min="11986" max="11986" width="12.81640625" style="522" customWidth="1"/>
    <col min="11987" max="11987" width="14.1796875" style="522" customWidth="1"/>
    <col min="11988" max="11988" width="13.54296875" style="522" customWidth="1"/>
    <col min="11989" max="11989" width="13" style="522" customWidth="1"/>
    <col min="11990" max="12235" width="9.1796875" style="522"/>
    <col min="12236" max="12236" width="5.81640625" style="522" customWidth="1"/>
    <col min="12237" max="12237" width="91.54296875" style="522" customWidth="1"/>
    <col min="12238" max="12238" width="5.81640625" style="522" customWidth="1"/>
    <col min="12239" max="12239" width="20.1796875" style="522" customWidth="1"/>
    <col min="12240" max="12240" width="7.453125" style="522" customWidth="1"/>
    <col min="12241" max="12241" width="11.54296875" style="522" customWidth="1"/>
    <col min="12242" max="12242" width="12.81640625" style="522" customWidth="1"/>
    <col min="12243" max="12243" width="14.1796875" style="522" customWidth="1"/>
    <col min="12244" max="12244" width="13.54296875" style="522" customWidth="1"/>
    <col min="12245" max="12245" width="13" style="522" customWidth="1"/>
    <col min="12246" max="12491" width="9.1796875" style="522"/>
    <col min="12492" max="12492" width="5.81640625" style="522" customWidth="1"/>
    <col min="12493" max="12493" width="91.54296875" style="522" customWidth="1"/>
    <col min="12494" max="12494" width="5.81640625" style="522" customWidth="1"/>
    <col min="12495" max="12495" width="20.1796875" style="522" customWidth="1"/>
    <col min="12496" max="12496" width="7.453125" style="522" customWidth="1"/>
    <col min="12497" max="12497" width="11.54296875" style="522" customWidth="1"/>
    <col min="12498" max="12498" width="12.81640625" style="522" customWidth="1"/>
    <col min="12499" max="12499" width="14.1796875" style="522" customWidth="1"/>
    <col min="12500" max="12500" width="13.54296875" style="522" customWidth="1"/>
    <col min="12501" max="12501" width="13" style="522" customWidth="1"/>
    <col min="12502" max="12747" width="9.1796875" style="522"/>
    <col min="12748" max="12748" width="5.81640625" style="522" customWidth="1"/>
    <col min="12749" max="12749" width="91.54296875" style="522" customWidth="1"/>
    <col min="12750" max="12750" width="5.81640625" style="522" customWidth="1"/>
    <col min="12751" max="12751" width="20.1796875" style="522" customWidth="1"/>
    <col min="12752" max="12752" width="7.453125" style="522" customWidth="1"/>
    <col min="12753" max="12753" width="11.54296875" style="522" customWidth="1"/>
    <col min="12754" max="12754" width="12.81640625" style="522" customWidth="1"/>
    <col min="12755" max="12755" width="14.1796875" style="522" customWidth="1"/>
    <col min="12756" max="12756" width="13.54296875" style="522" customWidth="1"/>
    <col min="12757" max="12757" width="13" style="522" customWidth="1"/>
    <col min="12758" max="13003" width="9.1796875" style="522"/>
    <col min="13004" max="13004" width="5.81640625" style="522" customWidth="1"/>
    <col min="13005" max="13005" width="91.54296875" style="522" customWidth="1"/>
    <col min="13006" max="13006" width="5.81640625" style="522" customWidth="1"/>
    <col min="13007" max="13007" width="20.1796875" style="522" customWidth="1"/>
    <col min="13008" max="13008" width="7.453125" style="522" customWidth="1"/>
    <col min="13009" max="13009" width="11.54296875" style="522" customWidth="1"/>
    <col min="13010" max="13010" width="12.81640625" style="522" customWidth="1"/>
    <col min="13011" max="13011" width="14.1796875" style="522" customWidth="1"/>
    <col min="13012" max="13012" width="13.54296875" style="522" customWidth="1"/>
    <col min="13013" max="13013" width="13" style="522" customWidth="1"/>
    <col min="13014" max="13259" width="9.1796875" style="522"/>
    <col min="13260" max="13260" width="5.81640625" style="522" customWidth="1"/>
    <col min="13261" max="13261" width="91.54296875" style="522" customWidth="1"/>
    <col min="13262" max="13262" width="5.81640625" style="522" customWidth="1"/>
    <col min="13263" max="13263" width="20.1796875" style="522" customWidth="1"/>
    <col min="13264" max="13264" width="7.453125" style="522" customWidth="1"/>
    <col min="13265" max="13265" width="11.54296875" style="522" customWidth="1"/>
    <col min="13266" max="13266" width="12.81640625" style="522" customWidth="1"/>
    <col min="13267" max="13267" width="14.1796875" style="522" customWidth="1"/>
    <col min="13268" max="13268" width="13.54296875" style="522" customWidth="1"/>
    <col min="13269" max="13269" width="13" style="522" customWidth="1"/>
    <col min="13270" max="13515" width="9.1796875" style="522"/>
    <col min="13516" max="13516" width="5.81640625" style="522" customWidth="1"/>
    <col min="13517" max="13517" width="91.54296875" style="522" customWidth="1"/>
    <col min="13518" max="13518" width="5.81640625" style="522" customWidth="1"/>
    <col min="13519" max="13519" width="20.1796875" style="522" customWidth="1"/>
    <col min="13520" max="13520" width="7.453125" style="522" customWidth="1"/>
    <col min="13521" max="13521" width="11.54296875" style="522" customWidth="1"/>
    <col min="13522" max="13522" width="12.81640625" style="522" customWidth="1"/>
    <col min="13523" max="13523" width="14.1796875" style="522" customWidth="1"/>
    <col min="13524" max="13524" width="13.54296875" style="522" customWidth="1"/>
    <col min="13525" max="13525" width="13" style="522" customWidth="1"/>
    <col min="13526" max="13771" width="9.1796875" style="522"/>
    <col min="13772" max="13772" width="5.81640625" style="522" customWidth="1"/>
    <col min="13773" max="13773" width="91.54296875" style="522" customWidth="1"/>
    <col min="13774" max="13774" width="5.81640625" style="522" customWidth="1"/>
    <col min="13775" max="13775" width="20.1796875" style="522" customWidth="1"/>
    <col min="13776" max="13776" width="7.453125" style="522" customWidth="1"/>
    <col min="13777" max="13777" width="11.54296875" style="522" customWidth="1"/>
    <col min="13778" max="13778" width="12.81640625" style="522" customWidth="1"/>
    <col min="13779" max="13779" width="14.1796875" style="522" customWidth="1"/>
    <col min="13780" max="13780" width="13.54296875" style="522" customWidth="1"/>
    <col min="13781" max="13781" width="13" style="522" customWidth="1"/>
    <col min="13782" max="14027" width="9.1796875" style="522"/>
    <col min="14028" max="14028" width="5.81640625" style="522" customWidth="1"/>
    <col min="14029" max="14029" width="91.54296875" style="522" customWidth="1"/>
    <col min="14030" max="14030" width="5.81640625" style="522" customWidth="1"/>
    <col min="14031" max="14031" width="20.1796875" style="522" customWidth="1"/>
    <col min="14032" max="14032" width="7.453125" style="522" customWidth="1"/>
    <col min="14033" max="14033" width="11.54296875" style="522" customWidth="1"/>
    <col min="14034" max="14034" width="12.81640625" style="522" customWidth="1"/>
    <col min="14035" max="14035" width="14.1796875" style="522" customWidth="1"/>
    <col min="14036" max="14036" width="13.54296875" style="522" customWidth="1"/>
    <col min="14037" max="14037" width="13" style="522" customWidth="1"/>
    <col min="14038" max="14283" width="9.1796875" style="522"/>
    <col min="14284" max="14284" width="5.81640625" style="522" customWidth="1"/>
    <col min="14285" max="14285" width="91.54296875" style="522" customWidth="1"/>
    <col min="14286" max="14286" width="5.81640625" style="522" customWidth="1"/>
    <col min="14287" max="14287" width="20.1796875" style="522" customWidth="1"/>
    <col min="14288" max="14288" width="7.453125" style="522" customWidth="1"/>
    <col min="14289" max="14289" width="11.54296875" style="522" customWidth="1"/>
    <col min="14290" max="14290" width="12.81640625" style="522" customWidth="1"/>
    <col min="14291" max="14291" width="14.1796875" style="522" customWidth="1"/>
    <col min="14292" max="14292" width="13.54296875" style="522" customWidth="1"/>
    <col min="14293" max="14293" width="13" style="522" customWidth="1"/>
    <col min="14294" max="14539" width="9.1796875" style="522"/>
    <col min="14540" max="14540" width="5.81640625" style="522" customWidth="1"/>
    <col min="14541" max="14541" width="91.54296875" style="522" customWidth="1"/>
    <col min="14542" max="14542" width="5.81640625" style="522" customWidth="1"/>
    <col min="14543" max="14543" width="20.1796875" style="522" customWidth="1"/>
    <col min="14544" max="14544" width="7.453125" style="522" customWidth="1"/>
    <col min="14545" max="14545" width="11.54296875" style="522" customWidth="1"/>
    <col min="14546" max="14546" width="12.81640625" style="522" customWidth="1"/>
    <col min="14547" max="14547" width="14.1796875" style="522" customWidth="1"/>
    <col min="14548" max="14548" width="13.54296875" style="522" customWidth="1"/>
    <col min="14549" max="14549" width="13" style="522" customWidth="1"/>
    <col min="14550" max="14795" width="9.1796875" style="522"/>
    <col min="14796" max="14796" width="5.81640625" style="522" customWidth="1"/>
    <col min="14797" max="14797" width="91.54296875" style="522" customWidth="1"/>
    <col min="14798" max="14798" width="5.81640625" style="522" customWidth="1"/>
    <col min="14799" max="14799" width="20.1796875" style="522" customWidth="1"/>
    <col min="14800" max="14800" width="7.453125" style="522" customWidth="1"/>
    <col min="14801" max="14801" width="11.54296875" style="522" customWidth="1"/>
    <col min="14802" max="14802" width="12.81640625" style="522" customWidth="1"/>
    <col min="14803" max="14803" width="14.1796875" style="522" customWidth="1"/>
    <col min="14804" max="14804" width="13.54296875" style="522" customWidth="1"/>
    <col min="14805" max="14805" width="13" style="522" customWidth="1"/>
    <col min="14806" max="15051" width="9.1796875" style="522"/>
    <col min="15052" max="15052" width="5.81640625" style="522" customWidth="1"/>
    <col min="15053" max="15053" width="91.54296875" style="522" customWidth="1"/>
    <col min="15054" max="15054" width="5.81640625" style="522" customWidth="1"/>
    <col min="15055" max="15055" width="20.1796875" style="522" customWidth="1"/>
    <col min="15056" max="15056" width="7.453125" style="522" customWidth="1"/>
    <col min="15057" max="15057" width="11.54296875" style="522" customWidth="1"/>
    <col min="15058" max="15058" width="12.81640625" style="522" customWidth="1"/>
    <col min="15059" max="15059" width="14.1796875" style="522" customWidth="1"/>
    <col min="15060" max="15060" width="13.54296875" style="522" customWidth="1"/>
    <col min="15061" max="15061" width="13" style="522" customWidth="1"/>
    <col min="15062" max="15307" width="9.1796875" style="522"/>
    <col min="15308" max="15308" width="5.81640625" style="522" customWidth="1"/>
    <col min="15309" max="15309" width="91.54296875" style="522" customWidth="1"/>
    <col min="15310" max="15310" width="5.81640625" style="522" customWidth="1"/>
    <col min="15311" max="15311" width="20.1796875" style="522" customWidth="1"/>
    <col min="15312" max="15312" width="7.453125" style="522" customWidth="1"/>
    <col min="15313" max="15313" width="11.54296875" style="522" customWidth="1"/>
    <col min="15314" max="15314" width="12.81640625" style="522" customWidth="1"/>
    <col min="15315" max="15315" width="14.1796875" style="522" customWidth="1"/>
    <col min="15316" max="15316" width="13.54296875" style="522" customWidth="1"/>
    <col min="15317" max="15317" width="13" style="522" customWidth="1"/>
    <col min="15318" max="15563" width="9.1796875" style="522"/>
    <col min="15564" max="15564" width="5.81640625" style="522" customWidth="1"/>
    <col min="15565" max="15565" width="91.54296875" style="522" customWidth="1"/>
    <col min="15566" max="15566" width="5.81640625" style="522" customWidth="1"/>
    <col min="15567" max="15567" width="20.1796875" style="522" customWidth="1"/>
    <col min="15568" max="15568" width="7.453125" style="522" customWidth="1"/>
    <col min="15569" max="15569" width="11.54296875" style="522" customWidth="1"/>
    <col min="15570" max="15570" width="12.81640625" style="522" customWidth="1"/>
    <col min="15571" max="15571" width="14.1796875" style="522" customWidth="1"/>
    <col min="15572" max="15572" width="13.54296875" style="522" customWidth="1"/>
    <col min="15573" max="15573" width="13" style="522" customWidth="1"/>
    <col min="15574" max="15819" width="9.1796875" style="522"/>
    <col min="15820" max="15820" width="5.81640625" style="522" customWidth="1"/>
    <col min="15821" max="15821" width="91.54296875" style="522" customWidth="1"/>
    <col min="15822" max="15822" width="5.81640625" style="522" customWidth="1"/>
    <col min="15823" max="15823" width="20.1796875" style="522" customWidth="1"/>
    <col min="15824" max="15824" width="7.453125" style="522" customWidth="1"/>
    <col min="15825" max="15825" width="11.54296875" style="522" customWidth="1"/>
    <col min="15826" max="15826" width="12.81640625" style="522" customWidth="1"/>
    <col min="15827" max="15827" width="14.1796875" style="522" customWidth="1"/>
    <col min="15828" max="15828" width="13.54296875" style="522" customWidth="1"/>
    <col min="15829" max="15829" width="13" style="522" customWidth="1"/>
    <col min="15830" max="16075" width="9.1796875" style="522"/>
    <col min="16076" max="16076" width="5.81640625" style="522" customWidth="1"/>
    <col min="16077" max="16077" width="91.54296875" style="522" customWidth="1"/>
    <col min="16078" max="16078" width="5.81640625" style="522" customWidth="1"/>
    <col min="16079" max="16079" width="20.1796875" style="522" customWidth="1"/>
    <col min="16080" max="16080" width="7.453125" style="522" customWidth="1"/>
    <col min="16081" max="16081" width="11.54296875" style="522" customWidth="1"/>
    <col min="16082" max="16082" width="12.81640625" style="522" customWidth="1"/>
    <col min="16083" max="16083" width="14.1796875" style="522" customWidth="1"/>
    <col min="16084" max="16084" width="13.54296875" style="522" customWidth="1"/>
    <col min="16085" max="16085" width="13" style="522" customWidth="1"/>
    <col min="16086" max="16384" width="9.1796875" style="522"/>
  </cols>
  <sheetData>
    <row r="1" spans="1:6" s="519" customFormat="1">
      <c r="A1" s="959" t="s">
        <v>1544</v>
      </c>
      <c r="B1" s="959"/>
      <c r="C1" s="960"/>
      <c r="D1" s="960"/>
      <c r="E1" s="960"/>
      <c r="F1" s="959"/>
    </row>
    <row r="2" spans="1:6">
      <c r="A2" s="520" t="s">
        <v>1463</v>
      </c>
      <c r="B2" s="520" t="s">
        <v>475</v>
      </c>
      <c r="C2" s="520" t="s">
        <v>476</v>
      </c>
      <c r="D2" s="520" t="s">
        <v>960</v>
      </c>
      <c r="E2" s="516" t="s">
        <v>478</v>
      </c>
      <c r="F2" s="521" t="s">
        <v>572</v>
      </c>
    </row>
    <row r="3" spans="1:6">
      <c r="A3" s="520"/>
      <c r="B3" s="520"/>
      <c r="C3" s="525"/>
      <c r="D3" s="525"/>
      <c r="E3" s="539"/>
      <c r="F3" s="513"/>
    </row>
    <row r="4" spans="1:6" s="519" customFormat="1">
      <c r="A4" s="520">
        <v>119</v>
      </c>
      <c r="B4" s="545" t="s">
        <v>981</v>
      </c>
      <c r="C4" s="525"/>
      <c r="D4" s="511"/>
      <c r="E4" s="494"/>
      <c r="F4" s="513"/>
    </row>
    <row r="5" spans="1:6">
      <c r="A5" s="526"/>
      <c r="B5" s="548"/>
      <c r="C5" s="526"/>
      <c r="D5" s="526"/>
      <c r="E5" s="494"/>
      <c r="F5" s="526"/>
    </row>
    <row r="6" spans="1:6" s="519" customFormat="1" ht="148" customHeight="1">
      <c r="A6" s="549">
        <v>119.01</v>
      </c>
      <c r="B6" s="550" t="s">
        <v>1545</v>
      </c>
      <c r="C6" s="526" t="s">
        <v>890</v>
      </c>
      <c r="D6" s="832">
        <v>3</v>
      </c>
      <c r="E6" s="815"/>
      <c r="F6" s="816">
        <f>D6*E6</f>
        <v>0</v>
      </c>
    </row>
    <row r="7" spans="1:6" s="519" customFormat="1" ht="93">
      <c r="A7" s="549">
        <v>119.02</v>
      </c>
      <c r="B7" s="551" t="s">
        <v>1546</v>
      </c>
      <c r="C7" s="526" t="s">
        <v>890</v>
      </c>
      <c r="D7" s="832">
        <v>3</v>
      </c>
      <c r="E7" s="815"/>
      <c r="F7" s="816">
        <f t="shared" ref="F7:F9" si="0">D7*E7</f>
        <v>0</v>
      </c>
    </row>
    <row r="8" spans="1:6" s="519" customFormat="1" ht="93">
      <c r="A8" s="549">
        <v>119.03</v>
      </c>
      <c r="B8" s="551" t="s">
        <v>1547</v>
      </c>
      <c r="C8" s="525" t="s">
        <v>1479</v>
      </c>
      <c r="D8" s="832">
        <v>100</v>
      </c>
      <c r="E8" s="815"/>
      <c r="F8" s="816">
        <f t="shared" si="0"/>
        <v>0</v>
      </c>
    </row>
    <row r="9" spans="1:6" s="519" customFormat="1">
      <c r="A9" s="549">
        <v>119.04</v>
      </c>
      <c r="B9" s="552" t="s">
        <v>1548</v>
      </c>
      <c r="C9" s="526" t="s">
        <v>890</v>
      </c>
      <c r="D9" s="832">
        <v>6</v>
      </c>
      <c r="E9" s="815"/>
      <c r="F9" s="816">
        <f t="shared" si="0"/>
        <v>0</v>
      </c>
    </row>
    <row r="10" spans="1:6" s="519" customFormat="1">
      <c r="A10" s="526"/>
      <c r="B10" s="547" t="s">
        <v>1549</v>
      </c>
      <c r="C10" s="526"/>
      <c r="D10" s="822"/>
      <c r="E10" s="818"/>
      <c r="F10" s="820">
        <f>SUM(F6:F9)</f>
        <v>0</v>
      </c>
    </row>
  </sheetData>
  <sheetProtection algorithmName="SHA-512" hashValue="81rc34fBpkyoYa94xvbGex0Jfdrqf7f1CR7lhcR9iSMj6IOqj43cNczieqx8FzfPoMpvOUwdJWqsxaCQX6dQ8A==" saltValue="kMtKJnf8bnuD2teiRznP4A==" spinCount="100000" sheet="1" objects="1" scenarios="1"/>
  <mergeCells count="1">
    <mergeCell ref="A1:F1"/>
  </mergeCells>
  <dataValidations count="1">
    <dataValidation type="textLength" allowBlank="1" showInputMessage="1" showErrorMessage="1" sqref="B9" xr:uid="{00000000-0002-0000-1500-000000000000}">
      <formula1>1</formula1>
      <formula2>235</formula2>
    </dataValidation>
  </dataValidation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F42"/>
  <sheetViews>
    <sheetView topLeftCell="A2" zoomScale="55" zoomScaleNormal="55" workbookViewId="0">
      <selection activeCell="B8" sqref="B8"/>
    </sheetView>
  </sheetViews>
  <sheetFormatPr defaultColWidth="9.1796875" defaultRowHeight="15.5"/>
  <cols>
    <col min="1" max="1" width="10.453125" style="537" customWidth="1"/>
    <col min="2" max="2" width="80.1796875" style="561" customWidth="1"/>
    <col min="3" max="3" width="8.26953125" style="537" customWidth="1"/>
    <col min="4" max="4" width="12.7265625" style="537" customWidth="1"/>
    <col min="5" max="5" width="14.26953125" style="544" customWidth="1"/>
    <col min="6" max="6" width="12.453125" style="537" customWidth="1"/>
    <col min="7" max="138" width="9.1796875" style="554"/>
    <col min="139" max="139" width="5.81640625" style="554" customWidth="1"/>
    <col min="140" max="140" width="91.54296875" style="554" customWidth="1"/>
    <col min="141" max="141" width="5.81640625" style="554" customWidth="1"/>
    <col min="142" max="142" width="20.1796875" style="554" customWidth="1"/>
    <col min="143" max="143" width="7.453125" style="554" customWidth="1"/>
    <col min="144" max="144" width="11.54296875" style="554" customWidth="1"/>
    <col min="145" max="145" width="12.81640625" style="554" customWidth="1"/>
    <col min="146" max="146" width="14.1796875" style="554" customWidth="1"/>
    <col min="147" max="147" width="13.54296875" style="554" customWidth="1"/>
    <col min="148" max="148" width="13" style="554" customWidth="1"/>
    <col min="149" max="394" width="9.1796875" style="554"/>
    <col min="395" max="395" width="5.81640625" style="554" customWidth="1"/>
    <col min="396" max="396" width="91.54296875" style="554" customWidth="1"/>
    <col min="397" max="397" width="5.81640625" style="554" customWidth="1"/>
    <col min="398" max="398" width="20.1796875" style="554" customWidth="1"/>
    <col min="399" max="399" width="7.453125" style="554" customWidth="1"/>
    <col min="400" max="400" width="11.54296875" style="554" customWidth="1"/>
    <col min="401" max="401" width="12.81640625" style="554" customWidth="1"/>
    <col min="402" max="402" width="14.1796875" style="554" customWidth="1"/>
    <col min="403" max="403" width="13.54296875" style="554" customWidth="1"/>
    <col min="404" max="404" width="13" style="554" customWidth="1"/>
    <col min="405" max="650" width="9.1796875" style="554"/>
    <col min="651" max="651" width="5.81640625" style="554" customWidth="1"/>
    <col min="652" max="652" width="91.54296875" style="554" customWidth="1"/>
    <col min="653" max="653" width="5.81640625" style="554" customWidth="1"/>
    <col min="654" max="654" width="20.1796875" style="554" customWidth="1"/>
    <col min="655" max="655" width="7.453125" style="554" customWidth="1"/>
    <col min="656" max="656" width="11.54296875" style="554" customWidth="1"/>
    <col min="657" max="657" width="12.81640625" style="554" customWidth="1"/>
    <col min="658" max="658" width="14.1796875" style="554" customWidth="1"/>
    <col min="659" max="659" width="13.54296875" style="554" customWidth="1"/>
    <col min="660" max="660" width="13" style="554" customWidth="1"/>
    <col min="661" max="906" width="9.1796875" style="554"/>
    <col min="907" max="907" width="5.81640625" style="554" customWidth="1"/>
    <col min="908" max="908" width="91.54296875" style="554" customWidth="1"/>
    <col min="909" max="909" width="5.81640625" style="554" customWidth="1"/>
    <col min="910" max="910" width="20.1796875" style="554" customWidth="1"/>
    <col min="911" max="911" width="7.453125" style="554" customWidth="1"/>
    <col min="912" max="912" width="11.54296875" style="554" customWidth="1"/>
    <col min="913" max="913" width="12.81640625" style="554" customWidth="1"/>
    <col min="914" max="914" width="14.1796875" style="554" customWidth="1"/>
    <col min="915" max="915" width="13.54296875" style="554" customWidth="1"/>
    <col min="916" max="916" width="13" style="554" customWidth="1"/>
    <col min="917" max="1162" width="9.1796875" style="554"/>
    <col min="1163" max="1163" width="5.81640625" style="554" customWidth="1"/>
    <col min="1164" max="1164" width="91.54296875" style="554" customWidth="1"/>
    <col min="1165" max="1165" width="5.81640625" style="554" customWidth="1"/>
    <col min="1166" max="1166" width="20.1796875" style="554" customWidth="1"/>
    <col min="1167" max="1167" width="7.453125" style="554" customWidth="1"/>
    <col min="1168" max="1168" width="11.54296875" style="554" customWidth="1"/>
    <col min="1169" max="1169" width="12.81640625" style="554" customWidth="1"/>
    <col min="1170" max="1170" width="14.1796875" style="554" customWidth="1"/>
    <col min="1171" max="1171" width="13.54296875" style="554" customWidth="1"/>
    <col min="1172" max="1172" width="13" style="554" customWidth="1"/>
    <col min="1173" max="1418" width="9.1796875" style="554"/>
    <col min="1419" max="1419" width="5.81640625" style="554" customWidth="1"/>
    <col min="1420" max="1420" width="91.54296875" style="554" customWidth="1"/>
    <col min="1421" max="1421" width="5.81640625" style="554" customWidth="1"/>
    <col min="1422" max="1422" width="20.1796875" style="554" customWidth="1"/>
    <col min="1423" max="1423" width="7.453125" style="554" customWidth="1"/>
    <col min="1424" max="1424" width="11.54296875" style="554" customWidth="1"/>
    <col min="1425" max="1425" width="12.81640625" style="554" customWidth="1"/>
    <col min="1426" max="1426" width="14.1796875" style="554" customWidth="1"/>
    <col min="1427" max="1427" width="13.54296875" style="554" customWidth="1"/>
    <col min="1428" max="1428" width="13" style="554" customWidth="1"/>
    <col min="1429" max="1674" width="9.1796875" style="554"/>
    <col min="1675" max="1675" width="5.81640625" style="554" customWidth="1"/>
    <col min="1676" max="1676" width="91.54296875" style="554" customWidth="1"/>
    <col min="1677" max="1677" width="5.81640625" style="554" customWidth="1"/>
    <col min="1678" max="1678" width="20.1796875" style="554" customWidth="1"/>
    <col min="1679" max="1679" width="7.453125" style="554" customWidth="1"/>
    <col min="1680" max="1680" width="11.54296875" style="554" customWidth="1"/>
    <col min="1681" max="1681" width="12.81640625" style="554" customWidth="1"/>
    <col min="1682" max="1682" width="14.1796875" style="554" customWidth="1"/>
    <col min="1683" max="1683" width="13.54296875" style="554" customWidth="1"/>
    <col min="1684" max="1684" width="13" style="554" customWidth="1"/>
    <col min="1685" max="1930" width="9.1796875" style="554"/>
    <col min="1931" max="1931" width="5.81640625" style="554" customWidth="1"/>
    <col min="1932" max="1932" width="91.54296875" style="554" customWidth="1"/>
    <col min="1933" max="1933" width="5.81640625" style="554" customWidth="1"/>
    <col min="1934" max="1934" width="20.1796875" style="554" customWidth="1"/>
    <col min="1935" max="1935" width="7.453125" style="554" customWidth="1"/>
    <col min="1936" max="1936" width="11.54296875" style="554" customWidth="1"/>
    <col min="1937" max="1937" width="12.81640625" style="554" customWidth="1"/>
    <col min="1938" max="1938" width="14.1796875" style="554" customWidth="1"/>
    <col min="1939" max="1939" width="13.54296875" style="554" customWidth="1"/>
    <col min="1940" max="1940" width="13" style="554" customWidth="1"/>
    <col min="1941" max="2186" width="9.1796875" style="554"/>
    <col min="2187" max="2187" width="5.81640625" style="554" customWidth="1"/>
    <col min="2188" max="2188" width="91.54296875" style="554" customWidth="1"/>
    <col min="2189" max="2189" width="5.81640625" style="554" customWidth="1"/>
    <col min="2190" max="2190" width="20.1796875" style="554" customWidth="1"/>
    <col min="2191" max="2191" width="7.453125" style="554" customWidth="1"/>
    <col min="2192" max="2192" width="11.54296875" style="554" customWidth="1"/>
    <col min="2193" max="2193" width="12.81640625" style="554" customWidth="1"/>
    <col min="2194" max="2194" width="14.1796875" style="554" customWidth="1"/>
    <col min="2195" max="2195" width="13.54296875" style="554" customWidth="1"/>
    <col min="2196" max="2196" width="13" style="554" customWidth="1"/>
    <col min="2197" max="2442" width="9.1796875" style="554"/>
    <col min="2443" max="2443" width="5.81640625" style="554" customWidth="1"/>
    <col min="2444" max="2444" width="91.54296875" style="554" customWidth="1"/>
    <col min="2445" max="2445" width="5.81640625" style="554" customWidth="1"/>
    <col min="2446" max="2446" width="20.1796875" style="554" customWidth="1"/>
    <col min="2447" max="2447" width="7.453125" style="554" customWidth="1"/>
    <col min="2448" max="2448" width="11.54296875" style="554" customWidth="1"/>
    <col min="2449" max="2449" width="12.81640625" style="554" customWidth="1"/>
    <col min="2450" max="2450" width="14.1796875" style="554" customWidth="1"/>
    <col min="2451" max="2451" width="13.54296875" style="554" customWidth="1"/>
    <col min="2452" max="2452" width="13" style="554" customWidth="1"/>
    <col min="2453" max="2698" width="9.1796875" style="554"/>
    <col min="2699" max="2699" width="5.81640625" style="554" customWidth="1"/>
    <col min="2700" max="2700" width="91.54296875" style="554" customWidth="1"/>
    <col min="2701" max="2701" width="5.81640625" style="554" customWidth="1"/>
    <col min="2702" max="2702" width="20.1796875" style="554" customWidth="1"/>
    <col min="2703" max="2703" width="7.453125" style="554" customWidth="1"/>
    <col min="2704" max="2704" width="11.54296875" style="554" customWidth="1"/>
    <col min="2705" max="2705" width="12.81640625" style="554" customWidth="1"/>
    <col min="2706" max="2706" width="14.1796875" style="554" customWidth="1"/>
    <col min="2707" max="2707" width="13.54296875" style="554" customWidth="1"/>
    <col min="2708" max="2708" width="13" style="554" customWidth="1"/>
    <col min="2709" max="2954" width="9.1796875" style="554"/>
    <col min="2955" max="2955" width="5.81640625" style="554" customWidth="1"/>
    <col min="2956" max="2956" width="91.54296875" style="554" customWidth="1"/>
    <col min="2957" max="2957" width="5.81640625" style="554" customWidth="1"/>
    <col min="2958" max="2958" width="20.1796875" style="554" customWidth="1"/>
    <col min="2959" max="2959" width="7.453125" style="554" customWidth="1"/>
    <col min="2960" max="2960" width="11.54296875" style="554" customWidth="1"/>
    <col min="2961" max="2961" width="12.81640625" style="554" customWidth="1"/>
    <col min="2962" max="2962" width="14.1796875" style="554" customWidth="1"/>
    <col min="2963" max="2963" width="13.54296875" style="554" customWidth="1"/>
    <col min="2964" max="2964" width="13" style="554" customWidth="1"/>
    <col min="2965" max="3210" width="9.1796875" style="554"/>
    <col min="3211" max="3211" width="5.81640625" style="554" customWidth="1"/>
    <col min="3212" max="3212" width="91.54296875" style="554" customWidth="1"/>
    <col min="3213" max="3213" width="5.81640625" style="554" customWidth="1"/>
    <col min="3214" max="3214" width="20.1796875" style="554" customWidth="1"/>
    <col min="3215" max="3215" width="7.453125" style="554" customWidth="1"/>
    <col min="3216" max="3216" width="11.54296875" style="554" customWidth="1"/>
    <col min="3217" max="3217" width="12.81640625" style="554" customWidth="1"/>
    <col min="3218" max="3218" width="14.1796875" style="554" customWidth="1"/>
    <col min="3219" max="3219" width="13.54296875" style="554" customWidth="1"/>
    <col min="3220" max="3220" width="13" style="554" customWidth="1"/>
    <col min="3221" max="3466" width="9.1796875" style="554"/>
    <col min="3467" max="3467" width="5.81640625" style="554" customWidth="1"/>
    <col min="3468" max="3468" width="91.54296875" style="554" customWidth="1"/>
    <col min="3469" max="3469" width="5.81640625" style="554" customWidth="1"/>
    <col min="3470" max="3470" width="20.1796875" style="554" customWidth="1"/>
    <col min="3471" max="3471" width="7.453125" style="554" customWidth="1"/>
    <col min="3472" max="3472" width="11.54296875" style="554" customWidth="1"/>
    <col min="3473" max="3473" width="12.81640625" style="554" customWidth="1"/>
    <col min="3474" max="3474" width="14.1796875" style="554" customWidth="1"/>
    <col min="3475" max="3475" width="13.54296875" style="554" customWidth="1"/>
    <col min="3476" max="3476" width="13" style="554" customWidth="1"/>
    <col min="3477" max="3722" width="9.1796875" style="554"/>
    <col min="3723" max="3723" width="5.81640625" style="554" customWidth="1"/>
    <col min="3724" max="3724" width="91.54296875" style="554" customWidth="1"/>
    <col min="3725" max="3725" width="5.81640625" style="554" customWidth="1"/>
    <col min="3726" max="3726" width="20.1796875" style="554" customWidth="1"/>
    <col min="3727" max="3727" width="7.453125" style="554" customWidth="1"/>
    <col min="3728" max="3728" width="11.54296875" style="554" customWidth="1"/>
    <col min="3729" max="3729" width="12.81640625" style="554" customWidth="1"/>
    <col min="3730" max="3730" width="14.1796875" style="554" customWidth="1"/>
    <col min="3731" max="3731" width="13.54296875" style="554" customWidth="1"/>
    <col min="3732" max="3732" width="13" style="554" customWidth="1"/>
    <col min="3733" max="3978" width="9.1796875" style="554"/>
    <col min="3979" max="3979" width="5.81640625" style="554" customWidth="1"/>
    <col min="3980" max="3980" width="91.54296875" style="554" customWidth="1"/>
    <col min="3981" max="3981" width="5.81640625" style="554" customWidth="1"/>
    <col min="3982" max="3982" width="20.1796875" style="554" customWidth="1"/>
    <col min="3983" max="3983" width="7.453125" style="554" customWidth="1"/>
    <col min="3984" max="3984" width="11.54296875" style="554" customWidth="1"/>
    <col min="3985" max="3985" width="12.81640625" style="554" customWidth="1"/>
    <col min="3986" max="3986" width="14.1796875" style="554" customWidth="1"/>
    <col min="3987" max="3987" width="13.54296875" style="554" customWidth="1"/>
    <col min="3988" max="3988" width="13" style="554" customWidth="1"/>
    <col min="3989" max="4234" width="9.1796875" style="554"/>
    <col min="4235" max="4235" width="5.81640625" style="554" customWidth="1"/>
    <col min="4236" max="4236" width="91.54296875" style="554" customWidth="1"/>
    <col min="4237" max="4237" width="5.81640625" style="554" customWidth="1"/>
    <col min="4238" max="4238" width="20.1796875" style="554" customWidth="1"/>
    <col min="4239" max="4239" width="7.453125" style="554" customWidth="1"/>
    <col min="4240" max="4240" width="11.54296875" style="554" customWidth="1"/>
    <col min="4241" max="4241" width="12.81640625" style="554" customWidth="1"/>
    <col min="4242" max="4242" width="14.1796875" style="554" customWidth="1"/>
    <col min="4243" max="4243" width="13.54296875" style="554" customWidth="1"/>
    <col min="4244" max="4244" width="13" style="554" customWidth="1"/>
    <col min="4245" max="4490" width="9.1796875" style="554"/>
    <col min="4491" max="4491" width="5.81640625" style="554" customWidth="1"/>
    <col min="4492" max="4492" width="91.54296875" style="554" customWidth="1"/>
    <col min="4493" max="4493" width="5.81640625" style="554" customWidth="1"/>
    <col min="4494" max="4494" width="20.1796875" style="554" customWidth="1"/>
    <col min="4495" max="4495" width="7.453125" style="554" customWidth="1"/>
    <col min="4496" max="4496" width="11.54296875" style="554" customWidth="1"/>
    <col min="4497" max="4497" width="12.81640625" style="554" customWidth="1"/>
    <col min="4498" max="4498" width="14.1796875" style="554" customWidth="1"/>
    <col min="4499" max="4499" width="13.54296875" style="554" customWidth="1"/>
    <col min="4500" max="4500" width="13" style="554" customWidth="1"/>
    <col min="4501" max="4746" width="9.1796875" style="554"/>
    <col min="4747" max="4747" width="5.81640625" style="554" customWidth="1"/>
    <col min="4748" max="4748" width="91.54296875" style="554" customWidth="1"/>
    <col min="4749" max="4749" width="5.81640625" style="554" customWidth="1"/>
    <col min="4750" max="4750" width="20.1796875" style="554" customWidth="1"/>
    <col min="4751" max="4751" width="7.453125" style="554" customWidth="1"/>
    <col min="4752" max="4752" width="11.54296875" style="554" customWidth="1"/>
    <col min="4753" max="4753" width="12.81640625" style="554" customWidth="1"/>
    <col min="4754" max="4754" width="14.1796875" style="554" customWidth="1"/>
    <col min="4755" max="4755" width="13.54296875" style="554" customWidth="1"/>
    <col min="4756" max="4756" width="13" style="554" customWidth="1"/>
    <col min="4757" max="5002" width="9.1796875" style="554"/>
    <col min="5003" max="5003" width="5.81640625" style="554" customWidth="1"/>
    <col min="5004" max="5004" width="91.54296875" style="554" customWidth="1"/>
    <col min="5005" max="5005" width="5.81640625" style="554" customWidth="1"/>
    <col min="5006" max="5006" width="20.1796875" style="554" customWidth="1"/>
    <col min="5007" max="5007" width="7.453125" style="554" customWidth="1"/>
    <col min="5008" max="5008" width="11.54296875" style="554" customWidth="1"/>
    <col min="5009" max="5009" width="12.81640625" style="554" customWidth="1"/>
    <col min="5010" max="5010" width="14.1796875" style="554" customWidth="1"/>
    <col min="5011" max="5011" width="13.54296875" style="554" customWidth="1"/>
    <col min="5012" max="5012" width="13" style="554" customWidth="1"/>
    <col min="5013" max="5258" width="9.1796875" style="554"/>
    <col min="5259" max="5259" width="5.81640625" style="554" customWidth="1"/>
    <col min="5260" max="5260" width="91.54296875" style="554" customWidth="1"/>
    <col min="5261" max="5261" width="5.81640625" style="554" customWidth="1"/>
    <col min="5262" max="5262" width="20.1796875" style="554" customWidth="1"/>
    <col min="5263" max="5263" width="7.453125" style="554" customWidth="1"/>
    <col min="5264" max="5264" width="11.54296875" style="554" customWidth="1"/>
    <col min="5265" max="5265" width="12.81640625" style="554" customWidth="1"/>
    <col min="5266" max="5266" width="14.1796875" style="554" customWidth="1"/>
    <col min="5267" max="5267" width="13.54296875" style="554" customWidth="1"/>
    <col min="5268" max="5268" width="13" style="554" customWidth="1"/>
    <col min="5269" max="5514" width="9.1796875" style="554"/>
    <col min="5515" max="5515" width="5.81640625" style="554" customWidth="1"/>
    <col min="5516" max="5516" width="91.54296875" style="554" customWidth="1"/>
    <col min="5517" max="5517" width="5.81640625" style="554" customWidth="1"/>
    <col min="5518" max="5518" width="20.1796875" style="554" customWidth="1"/>
    <col min="5519" max="5519" width="7.453125" style="554" customWidth="1"/>
    <col min="5520" max="5520" width="11.54296875" style="554" customWidth="1"/>
    <col min="5521" max="5521" width="12.81640625" style="554" customWidth="1"/>
    <col min="5522" max="5522" width="14.1796875" style="554" customWidth="1"/>
    <col min="5523" max="5523" width="13.54296875" style="554" customWidth="1"/>
    <col min="5524" max="5524" width="13" style="554" customWidth="1"/>
    <col min="5525" max="5770" width="9.1796875" style="554"/>
    <col min="5771" max="5771" width="5.81640625" style="554" customWidth="1"/>
    <col min="5772" max="5772" width="91.54296875" style="554" customWidth="1"/>
    <col min="5773" max="5773" width="5.81640625" style="554" customWidth="1"/>
    <col min="5774" max="5774" width="20.1796875" style="554" customWidth="1"/>
    <col min="5775" max="5775" width="7.453125" style="554" customWidth="1"/>
    <col min="5776" max="5776" width="11.54296875" style="554" customWidth="1"/>
    <col min="5777" max="5777" width="12.81640625" style="554" customWidth="1"/>
    <col min="5778" max="5778" width="14.1796875" style="554" customWidth="1"/>
    <col min="5779" max="5779" width="13.54296875" style="554" customWidth="1"/>
    <col min="5780" max="5780" width="13" style="554" customWidth="1"/>
    <col min="5781" max="6026" width="9.1796875" style="554"/>
    <col min="6027" max="6027" width="5.81640625" style="554" customWidth="1"/>
    <col min="6028" max="6028" width="91.54296875" style="554" customWidth="1"/>
    <col min="6029" max="6029" width="5.81640625" style="554" customWidth="1"/>
    <col min="6030" max="6030" width="20.1796875" style="554" customWidth="1"/>
    <col min="6031" max="6031" width="7.453125" style="554" customWidth="1"/>
    <col min="6032" max="6032" width="11.54296875" style="554" customWidth="1"/>
    <col min="6033" max="6033" width="12.81640625" style="554" customWidth="1"/>
    <col min="6034" max="6034" width="14.1796875" style="554" customWidth="1"/>
    <col min="6035" max="6035" width="13.54296875" style="554" customWidth="1"/>
    <col min="6036" max="6036" width="13" style="554" customWidth="1"/>
    <col min="6037" max="6282" width="9.1796875" style="554"/>
    <col min="6283" max="6283" width="5.81640625" style="554" customWidth="1"/>
    <col min="6284" max="6284" width="91.54296875" style="554" customWidth="1"/>
    <col min="6285" max="6285" width="5.81640625" style="554" customWidth="1"/>
    <col min="6286" max="6286" width="20.1796875" style="554" customWidth="1"/>
    <col min="6287" max="6287" width="7.453125" style="554" customWidth="1"/>
    <col min="6288" max="6288" width="11.54296875" style="554" customWidth="1"/>
    <col min="6289" max="6289" width="12.81640625" style="554" customWidth="1"/>
    <col min="6290" max="6290" width="14.1796875" style="554" customWidth="1"/>
    <col min="6291" max="6291" width="13.54296875" style="554" customWidth="1"/>
    <col min="6292" max="6292" width="13" style="554" customWidth="1"/>
    <col min="6293" max="6538" width="9.1796875" style="554"/>
    <col min="6539" max="6539" width="5.81640625" style="554" customWidth="1"/>
    <col min="6540" max="6540" width="91.54296875" style="554" customWidth="1"/>
    <col min="6541" max="6541" width="5.81640625" style="554" customWidth="1"/>
    <col min="6542" max="6542" width="20.1796875" style="554" customWidth="1"/>
    <col min="6543" max="6543" width="7.453125" style="554" customWidth="1"/>
    <col min="6544" max="6544" width="11.54296875" style="554" customWidth="1"/>
    <col min="6545" max="6545" width="12.81640625" style="554" customWidth="1"/>
    <col min="6546" max="6546" width="14.1796875" style="554" customWidth="1"/>
    <col min="6547" max="6547" width="13.54296875" style="554" customWidth="1"/>
    <col min="6548" max="6548" width="13" style="554" customWidth="1"/>
    <col min="6549" max="6794" width="9.1796875" style="554"/>
    <col min="6795" max="6795" width="5.81640625" style="554" customWidth="1"/>
    <col min="6796" max="6796" width="91.54296875" style="554" customWidth="1"/>
    <col min="6797" max="6797" width="5.81640625" style="554" customWidth="1"/>
    <col min="6798" max="6798" width="20.1796875" style="554" customWidth="1"/>
    <col min="6799" max="6799" width="7.453125" style="554" customWidth="1"/>
    <col min="6800" max="6800" width="11.54296875" style="554" customWidth="1"/>
    <col min="6801" max="6801" width="12.81640625" style="554" customWidth="1"/>
    <col min="6802" max="6802" width="14.1796875" style="554" customWidth="1"/>
    <col min="6803" max="6803" width="13.54296875" style="554" customWidth="1"/>
    <col min="6804" max="6804" width="13" style="554" customWidth="1"/>
    <col min="6805" max="7050" width="9.1796875" style="554"/>
    <col min="7051" max="7051" width="5.81640625" style="554" customWidth="1"/>
    <col min="7052" max="7052" width="91.54296875" style="554" customWidth="1"/>
    <col min="7053" max="7053" width="5.81640625" style="554" customWidth="1"/>
    <col min="7054" max="7054" width="20.1796875" style="554" customWidth="1"/>
    <col min="7055" max="7055" width="7.453125" style="554" customWidth="1"/>
    <col min="7056" max="7056" width="11.54296875" style="554" customWidth="1"/>
    <col min="7057" max="7057" width="12.81640625" style="554" customWidth="1"/>
    <col min="7058" max="7058" width="14.1796875" style="554" customWidth="1"/>
    <col min="7059" max="7059" width="13.54296875" style="554" customWidth="1"/>
    <col min="7060" max="7060" width="13" style="554" customWidth="1"/>
    <col min="7061" max="7306" width="9.1796875" style="554"/>
    <col min="7307" max="7307" width="5.81640625" style="554" customWidth="1"/>
    <col min="7308" max="7308" width="91.54296875" style="554" customWidth="1"/>
    <col min="7309" max="7309" width="5.81640625" style="554" customWidth="1"/>
    <col min="7310" max="7310" width="20.1796875" style="554" customWidth="1"/>
    <col min="7311" max="7311" width="7.453125" style="554" customWidth="1"/>
    <col min="7312" max="7312" width="11.54296875" style="554" customWidth="1"/>
    <col min="7313" max="7313" width="12.81640625" style="554" customWidth="1"/>
    <col min="7314" max="7314" width="14.1796875" style="554" customWidth="1"/>
    <col min="7315" max="7315" width="13.54296875" style="554" customWidth="1"/>
    <col min="7316" max="7316" width="13" style="554" customWidth="1"/>
    <col min="7317" max="7562" width="9.1796875" style="554"/>
    <col min="7563" max="7563" width="5.81640625" style="554" customWidth="1"/>
    <col min="7564" max="7564" width="91.54296875" style="554" customWidth="1"/>
    <col min="7565" max="7565" width="5.81640625" style="554" customWidth="1"/>
    <col min="7566" max="7566" width="20.1796875" style="554" customWidth="1"/>
    <col min="7567" max="7567" width="7.453125" style="554" customWidth="1"/>
    <col min="7568" max="7568" width="11.54296875" style="554" customWidth="1"/>
    <col min="7569" max="7569" width="12.81640625" style="554" customWidth="1"/>
    <col min="7570" max="7570" width="14.1796875" style="554" customWidth="1"/>
    <col min="7571" max="7571" width="13.54296875" style="554" customWidth="1"/>
    <col min="7572" max="7572" width="13" style="554" customWidth="1"/>
    <col min="7573" max="7818" width="9.1796875" style="554"/>
    <col min="7819" max="7819" width="5.81640625" style="554" customWidth="1"/>
    <col min="7820" max="7820" width="91.54296875" style="554" customWidth="1"/>
    <col min="7821" max="7821" width="5.81640625" style="554" customWidth="1"/>
    <col min="7822" max="7822" width="20.1796875" style="554" customWidth="1"/>
    <col min="7823" max="7823" width="7.453125" style="554" customWidth="1"/>
    <col min="7824" max="7824" width="11.54296875" style="554" customWidth="1"/>
    <col min="7825" max="7825" width="12.81640625" style="554" customWidth="1"/>
    <col min="7826" max="7826" width="14.1796875" style="554" customWidth="1"/>
    <col min="7827" max="7827" width="13.54296875" style="554" customWidth="1"/>
    <col min="7828" max="7828" width="13" style="554" customWidth="1"/>
    <col min="7829" max="8074" width="9.1796875" style="554"/>
    <col min="8075" max="8075" width="5.81640625" style="554" customWidth="1"/>
    <col min="8076" max="8076" width="91.54296875" style="554" customWidth="1"/>
    <col min="8077" max="8077" width="5.81640625" style="554" customWidth="1"/>
    <col min="8078" max="8078" width="20.1796875" style="554" customWidth="1"/>
    <col min="8079" max="8079" width="7.453125" style="554" customWidth="1"/>
    <col min="8080" max="8080" width="11.54296875" style="554" customWidth="1"/>
    <col min="8081" max="8081" width="12.81640625" style="554" customWidth="1"/>
    <col min="8082" max="8082" width="14.1796875" style="554" customWidth="1"/>
    <col min="8083" max="8083" width="13.54296875" style="554" customWidth="1"/>
    <col min="8084" max="8084" width="13" style="554" customWidth="1"/>
    <col min="8085" max="8330" width="9.1796875" style="554"/>
    <col min="8331" max="8331" width="5.81640625" style="554" customWidth="1"/>
    <col min="8332" max="8332" width="91.54296875" style="554" customWidth="1"/>
    <col min="8333" max="8333" width="5.81640625" style="554" customWidth="1"/>
    <col min="8334" max="8334" width="20.1796875" style="554" customWidth="1"/>
    <col min="8335" max="8335" width="7.453125" style="554" customWidth="1"/>
    <col min="8336" max="8336" width="11.54296875" style="554" customWidth="1"/>
    <col min="8337" max="8337" width="12.81640625" style="554" customWidth="1"/>
    <col min="8338" max="8338" width="14.1796875" style="554" customWidth="1"/>
    <col min="8339" max="8339" width="13.54296875" style="554" customWidth="1"/>
    <col min="8340" max="8340" width="13" style="554" customWidth="1"/>
    <col min="8341" max="8586" width="9.1796875" style="554"/>
    <col min="8587" max="8587" width="5.81640625" style="554" customWidth="1"/>
    <col min="8588" max="8588" width="91.54296875" style="554" customWidth="1"/>
    <col min="8589" max="8589" width="5.81640625" style="554" customWidth="1"/>
    <col min="8590" max="8590" width="20.1796875" style="554" customWidth="1"/>
    <col min="8591" max="8591" width="7.453125" style="554" customWidth="1"/>
    <col min="8592" max="8592" width="11.54296875" style="554" customWidth="1"/>
    <col min="8593" max="8593" width="12.81640625" style="554" customWidth="1"/>
    <col min="8594" max="8594" width="14.1796875" style="554" customWidth="1"/>
    <col min="8595" max="8595" width="13.54296875" style="554" customWidth="1"/>
    <col min="8596" max="8596" width="13" style="554" customWidth="1"/>
    <col min="8597" max="8842" width="9.1796875" style="554"/>
    <col min="8843" max="8843" width="5.81640625" style="554" customWidth="1"/>
    <col min="8844" max="8844" width="91.54296875" style="554" customWidth="1"/>
    <col min="8845" max="8845" width="5.81640625" style="554" customWidth="1"/>
    <col min="8846" max="8846" width="20.1796875" style="554" customWidth="1"/>
    <col min="8847" max="8847" width="7.453125" style="554" customWidth="1"/>
    <col min="8848" max="8848" width="11.54296875" style="554" customWidth="1"/>
    <col min="8849" max="8849" width="12.81640625" style="554" customWidth="1"/>
    <col min="8850" max="8850" width="14.1796875" style="554" customWidth="1"/>
    <col min="8851" max="8851" width="13.54296875" style="554" customWidth="1"/>
    <col min="8852" max="8852" width="13" style="554" customWidth="1"/>
    <col min="8853" max="9098" width="9.1796875" style="554"/>
    <col min="9099" max="9099" width="5.81640625" style="554" customWidth="1"/>
    <col min="9100" max="9100" width="91.54296875" style="554" customWidth="1"/>
    <col min="9101" max="9101" width="5.81640625" style="554" customWidth="1"/>
    <col min="9102" max="9102" width="20.1796875" style="554" customWidth="1"/>
    <col min="9103" max="9103" width="7.453125" style="554" customWidth="1"/>
    <col min="9104" max="9104" width="11.54296875" style="554" customWidth="1"/>
    <col min="9105" max="9105" width="12.81640625" style="554" customWidth="1"/>
    <col min="9106" max="9106" width="14.1796875" style="554" customWidth="1"/>
    <col min="9107" max="9107" width="13.54296875" style="554" customWidth="1"/>
    <col min="9108" max="9108" width="13" style="554" customWidth="1"/>
    <col min="9109" max="9354" width="9.1796875" style="554"/>
    <col min="9355" max="9355" width="5.81640625" style="554" customWidth="1"/>
    <col min="9356" max="9356" width="91.54296875" style="554" customWidth="1"/>
    <col min="9357" max="9357" width="5.81640625" style="554" customWidth="1"/>
    <col min="9358" max="9358" width="20.1796875" style="554" customWidth="1"/>
    <col min="9359" max="9359" width="7.453125" style="554" customWidth="1"/>
    <col min="9360" max="9360" width="11.54296875" style="554" customWidth="1"/>
    <col min="9361" max="9361" width="12.81640625" style="554" customWidth="1"/>
    <col min="9362" max="9362" width="14.1796875" style="554" customWidth="1"/>
    <col min="9363" max="9363" width="13.54296875" style="554" customWidth="1"/>
    <col min="9364" max="9364" width="13" style="554" customWidth="1"/>
    <col min="9365" max="9610" width="9.1796875" style="554"/>
    <col min="9611" max="9611" width="5.81640625" style="554" customWidth="1"/>
    <col min="9612" max="9612" width="91.54296875" style="554" customWidth="1"/>
    <col min="9613" max="9613" width="5.81640625" style="554" customWidth="1"/>
    <col min="9614" max="9614" width="20.1796875" style="554" customWidth="1"/>
    <col min="9615" max="9615" width="7.453125" style="554" customWidth="1"/>
    <col min="9616" max="9616" width="11.54296875" style="554" customWidth="1"/>
    <col min="9617" max="9617" width="12.81640625" style="554" customWidth="1"/>
    <col min="9618" max="9618" width="14.1796875" style="554" customWidth="1"/>
    <col min="9619" max="9619" width="13.54296875" style="554" customWidth="1"/>
    <col min="9620" max="9620" width="13" style="554" customWidth="1"/>
    <col min="9621" max="9866" width="9.1796875" style="554"/>
    <col min="9867" max="9867" width="5.81640625" style="554" customWidth="1"/>
    <col min="9868" max="9868" width="91.54296875" style="554" customWidth="1"/>
    <col min="9869" max="9869" width="5.81640625" style="554" customWidth="1"/>
    <col min="9870" max="9870" width="20.1796875" style="554" customWidth="1"/>
    <col min="9871" max="9871" width="7.453125" style="554" customWidth="1"/>
    <col min="9872" max="9872" width="11.54296875" style="554" customWidth="1"/>
    <col min="9873" max="9873" width="12.81640625" style="554" customWidth="1"/>
    <col min="9874" max="9874" width="14.1796875" style="554" customWidth="1"/>
    <col min="9875" max="9875" width="13.54296875" style="554" customWidth="1"/>
    <col min="9876" max="9876" width="13" style="554" customWidth="1"/>
    <col min="9877" max="10122" width="9.1796875" style="554"/>
    <col min="10123" max="10123" width="5.81640625" style="554" customWidth="1"/>
    <col min="10124" max="10124" width="91.54296875" style="554" customWidth="1"/>
    <col min="10125" max="10125" width="5.81640625" style="554" customWidth="1"/>
    <col min="10126" max="10126" width="20.1796875" style="554" customWidth="1"/>
    <col min="10127" max="10127" width="7.453125" style="554" customWidth="1"/>
    <col min="10128" max="10128" width="11.54296875" style="554" customWidth="1"/>
    <col min="10129" max="10129" width="12.81640625" style="554" customWidth="1"/>
    <col min="10130" max="10130" width="14.1796875" style="554" customWidth="1"/>
    <col min="10131" max="10131" width="13.54296875" style="554" customWidth="1"/>
    <col min="10132" max="10132" width="13" style="554" customWidth="1"/>
    <col min="10133" max="10378" width="9.1796875" style="554"/>
    <col min="10379" max="10379" width="5.81640625" style="554" customWidth="1"/>
    <col min="10380" max="10380" width="91.54296875" style="554" customWidth="1"/>
    <col min="10381" max="10381" width="5.81640625" style="554" customWidth="1"/>
    <col min="10382" max="10382" width="20.1796875" style="554" customWidth="1"/>
    <col min="10383" max="10383" width="7.453125" style="554" customWidth="1"/>
    <col min="10384" max="10384" width="11.54296875" style="554" customWidth="1"/>
    <col min="10385" max="10385" width="12.81640625" style="554" customWidth="1"/>
    <col min="10386" max="10386" width="14.1796875" style="554" customWidth="1"/>
    <col min="10387" max="10387" width="13.54296875" style="554" customWidth="1"/>
    <col min="10388" max="10388" width="13" style="554" customWidth="1"/>
    <col min="10389" max="10634" width="9.1796875" style="554"/>
    <col min="10635" max="10635" width="5.81640625" style="554" customWidth="1"/>
    <col min="10636" max="10636" width="91.54296875" style="554" customWidth="1"/>
    <col min="10637" max="10637" width="5.81640625" style="554" customWidth="1"/>
    <col min="10638" max="10638" width="20.1796875" style="554" customWidth="1"/>
    <col min="10639" max="10639" width="7.453125" style="554" customWidth="1"/>
    <col min="10640" max="10640" width="11.54296875" style="554" customWidth="1"/>
    <col min="10641" max="10641" width="12.81640625" style="554" customWidth="1"/>
    <col min="10642" max="10642" width="14.1796875" style="554" customWidth="1"/>
    <col min="10643" max="10643" width="13.54296875" style="554" customWidth="1"/>
    <col min="10644" max="10644" width="13" style="554" customWidth="1"/>
    <col min="10645" max="10890" width="9.1796875" style="554"/>
    <col min="10891" max="10891" width="5.81640625" style="554" customWidth="1"/>
    <col min="10892" max="10892" width="91.54296875" style="554" customWidth="1"/>
    <col min="10893" max="10893" width="5.81640625" style="554" customWidth="1"/>
    <col min="10894" max="10894" width="20.1796875" style="554" customWidth="1"/>
    <col min="10895" max="10895" width="7.453125" style="554" customWidth="1"/>
    <col min="10896" max="10896" width="11.54296875" style="554" customWidth="1"/>
    <col min="10897" max="10897" width="12.81640625" style="554" customWidth="1"/>
    <col min="10898" max="10898" width="14.1796875" style="554" customWidth="1"/>
    <col min="10899" max="10899" width="13.54296875" style="554" customWidth="1"/>
    <col min="10900" max="10900" width="13" style="554" customWidth="1"/>
    <col min="10901" max="11146" width="9.1796875" style="554"/>
    <col min="11147" max="11147" width="5.81640625" style="554" customWidth="1"/>
    <col min="11148" max="11148" width="91.54296875" style="554" customWidth="1"/>
    <col min="11149" max="11149" width="5.81640625" style="554" customWidth="1"/>
    <col min="11150" max="11150" width="20.1796875" style="554" customWidth="1"/>
    <col min="11151" max="11151" width="7.453125" style="554" customWidth="1"/>
    <col min="11152" max="11152" width="11.54296875" style="554" customWidth="1"/>
    <col min="11153" max="11153" width="12.81640625" style="554" customWidth="1"/>
    <col min="11154" max="11154" width="14.1796875" style="554" customWidth="1"/>
    <col min="11155" max="11155" width="13.54296875" style="554" customWidth="1"/>
    <col min="11156" max="11156" width="13" style="554" customWidth="1"/>
    <col min="11157" max="11402" width="9.1796875" style="554"/>
    <col min="11403" max="11403" width="5.81640625" style="554" customWidth="1"/>
    <col min="11404" max="11404" width="91.54296875" style="554" customWidth="1"/>
    <col min="11405" max="11405" width="5.81640625" style="554" customWidth="1"/>
    <col min="11406" max="11406" width="20.1796875" style="554" customWidth="1"/>
    <col min="11407" max="11407" width="7.453125" style="554" customWidth="1"/>
    <col min="11408" max="11408" width="11.54296875" style="554" customWidth="1"/>
    <col min="11409" max="11409" width="12.81640625" style="554" customWidth="1"/>
    <col min="11410" max="11410" width="14.1796875" style="554" customWidth="1"/>
    <col min="11411" max="11411" width="13.54296875" style="554" customWidth="1"/>
    <col min="11412" max="11412" width="13" style="554" customWidth="1"/>
    <col min="11413" max="11658" width="9.1796875" style="554"/>
    <col min="11659" max="11659" width="5.81640625" style="554" customWidth="1"/>
    <col min="11660" max="11660" width="91.54296875" style="554" customWidth="1"/>
    <col min="11661" max="11661" width="5.81640625" style="554" customWidth="1"/>
    <col min="11662" max="11662" width="20.1796875" style="554" customWidth="1"/>
    <col min="11663" max="11663" width="7.453125" style="554" customWidth="1"/>
    <col min="11664" max="11664" width="11.54296875" style="554" customWidth="1"/>
    <col min="11665" max="11665" width="12.81640625" style="554" customWidth="1"/>
    <col min="11666" max="11666" width="14.1796875" style="554" customWidth="1"/>
    <col min="11667" max="11667" width="13.54296875" style="554" customWidth="1"/>
    <col min="11668" max="11668" width="13" style="554" customWidth="1"/>
    <col min="11669" max="11914" width="9.1796875" style="554"/>
    <col min="11915" max="11915" width="5.81640625" style="554" customWidth="1"/>
    <col min="11916" max="11916" width="91.54296875" style="554" customWidth="1"/>
    <col min="11917" max="11917" width="5.81640625" style="554" customWidth="1"/>
    <col min="11918" max="11918" width="20.1796875" style="554" customWidth="1"/>
    <col min="11919" max="11919" width="7.453125" style="554" customWidth="1"/>
    <col min="11920" max="11920" width="11.54296875" style="554" customWidth="1"/>
    <col min="11921" max="11921" width="12.81640625" style="554" customWidth="1"/>
    <col min="11922" max="11922" width="14.1796875" style="554" customWidth="1"/>
    <col min="11923" max="11923" width="13.54296875" style="554" customWidth="1"/>
    <col min="11924" max="11924" width="13" style="554" customWidth="1"/>
    <col min="11925" max="12170" width="9.1796875" style="554"/>
    <col min="12171" max="12171" width="5.81640625" style="554" customWidth="1"/>
    <col min="12172" max="12172" width="91.54296875" style="554" customWidth="1"/>
    <col min="12173" max="12173" width="5.81640625" style="554" customWidth="1"/>
    <col min="12174" max="12174" width="20.1796875" style="554" customWidth="1"/>
    <col min="12175" max="12175" width="7.453125" style="554" customWidth="1"/>
    <col min="12176" max="12176" width="11.54296875" style="554" customWidth="1"/>
    <col min="12177" max="12177" width="12.81640625" style="554" customWidth="1"/>
    <col min="12178" max="12178" width="14.1796875" style="554" customWidth="1"/>
    <col min="12179" max="12179" width="13.54296875" style="554" customWidth="1"/>
    <col min="12180" max="12180" width="13" style="554" customWidth="1"/>
    <col min="12181" max="12426" width="9.1796875" style="554"/>
    <col min="12427" max="12427" width="5.81640625" style="554" customWidth="1"/>
    <col min="12428" max="12428" width="91.54296875" style="554" customWidth="1"/>
    <col min="12429" max="12429" width="5.81640625" style="554" customWidth="1"/>
    <col min="12430" max="12430" width="20.1796875" style="554" customWidth="1"/>
    <col min="12431" max="12431" width="7.453125" style="554" customWidth="1"/>
    <col min="12432" max="12432" width="11.54296875" style="554" customWidth="1"/>
    <col min="12433" max="12433" width="12.81640625" style="554" customWidth="1"/>
    <col min="12434" max="12434" width="14.1796875" style="554" customWidth="1"/>
    <col min="12435" max="12435" width="13.54296875" style="554" customWidth="1"/>
    <col min="12436" max="12436" width="13" style="554" customWidth="1"/>
    <col min="12437" max="12682" width="9.1796875" style="554"/>
    <col min="12683" max="12683" width="5.81640625" style="554" customWidth="1"/>
    <col min="12684" max="12684" width="91.54296875" style="554" customWidth="1"/>
    <col min="12685" max="12685" width="5.81640625" style="554" customWidth="1"/>
    <col min="12686" max="12686" width="20.1796875" style="554" customWidth="1"/>
    <col min="12687" max="12687" width="7.453125" style="554" customWidth="1"/>
    <col min="12688" max="12688" width="11.54296875" style="554" customWidth="1"/>
    <col min="12689" max="12689" width="12.81640625" style="554" customWidth="1"/>
    <col min="12690" max="12690" width="14.1796875" style="554" customWidth="1"/>
    <col min="12691" max="12691" width="13.54296875" style="554" customWidth="1"/>
    <col min="12692" max="12692" width="13" style="554" customWidth="1"/>
    <col min="12693" max="12938" width="9.1796875" style="554"/>
    <col min="12939" max="12939" width="5.81640625" style="554" customWidth="1"/>
    <col min="12940" max="12940" width="91.54296875" style="554" customWidth="1"/>
    <col min="12941" max="12941" width="5.81640625" style="554" customWidth="1"/>
    <col min="12942" max="12942" width="20.1796875" style="554" customWidth="1"/>
    <col min="12943" max="12943" width="7.453125" style="554" customWidth="1"/>
    <col min="12944" max="12944" width="11.54296875" style="554" customWidth="1"/>
    <col min="12945" max="12945" width="12.81640625" style="554" customWidth="1"/>
    <col min="12946" max="12946" width="14.1796875" style="554" customWidth="1"/>
    <col min="12947" max="12947" width="13.54296875" style="554" customWidth="1"/>
    <col min="12948" max="12948" width="13" style="554" customWidth="1"/>
    <col min="12949" max="13194" width="9.1796875" style="554"/>
    <col min="13195" max="13195" width="5.81640625" style="554" customWidth="1"/>
    <col min="13196" max="13196" width="91.54296875" style="554" customWidth="1"/>
    <col min="13197" max="13197" width="5.81640625" style="554" customWidth="1"/>
    <col min="13198" max="13198" width="20.1796875" style="554" customWidth="1"/>
    <col min="13199" max="13199" width="7.453125" style="554" customWidth="1"/>
    <col min="13200" max="13200" width="11.54296875" style="554" customWidth="1"/>
    <col min="13201" max="13201" width="12.81640625" style="554" customWidth="1"/>
    <col min="13202" max="13202" width="14.1796875" style="554" customWidth="1"/>
    <col min="13203" max="13203" width="13.54296875" style="554" customWidth="1"/>
    <col min="13204" max="13204" width="13" style="554" customWidth="1"/>
    <col min="13205" max="13450" width="9.1796875" style="554"/>
    <col min="13451" max="13451" width="5.81640625" style="554" customWidth="1"/>
    <col min="13452" max="13452" width="91.54296875" style="554" customWidth="1"/>
    <col min="13453" max="13453" width="5.81640625" style="554" customWidth="1"/>
    <col min="13454" max="13454" width="20.1796875" style="554" customWidth="1"/>
    <col min="13455" max="13455" width="7.453125" style="554" customWidth="1"/>
    <col min="13456" max="13456" width="11.54296875" style="554" customWidth="1"/>
    <col min="13457" max="13457" width="12.81640625" style="554" customWidth="1"/>
    <col min="13458" max="13458" width="14.1796875" style="554" customWidth="1"/>
    <col min="13459" max="13459" width="13.54296875" style="554" customWidth="1"/>
    <col min="13460" max="13460" width="13" style="554" customWidth="1"/>
    <col min="13461" max="13706" width="9.1796875" style="554"/>
    <col min="13707" max="13707" width="5.81640625" style="554" customWidth="1"/>
    <col min="13708" max="13708" width="91.54296875" style="554" customWidth="1"/>
    <col min="13709" max="13709" width="5.81640625" style="554" customWidth="1"/>
    <col min="13710" max="13710" width="20.1796875" style="554" customWidth="1"/>
    <col min="13711" max="13711" width="7.453125" style="554" customWidth="1"/>
    <col min="13712" max="13712" width="11.54296875" style="554" customWidth="1"/>
    <col min="13713" max="13713" width="12.81640625" style="554" customWidth="1"/>
    <col min="13714" max="13714" width="14.1796875" style="554" customWidth="1"/>
    <col min="13715" max="13715" width="13.54296875" style="554" customWidth="1"/>
    <col min="13716" max="13716" width="13" style="554" customWidth="1"/>
    <col min="13717" max="13962" width="9.1796875" style="554"/>
    <col min="13963" max="13963" width="5.81640625" style="554" customWidth="1"/>
    <col min="13964" max="13964" width="91.54296875" style="554" customWidth="1"/>
    <col min="13965" max="13965" width="5.81640625" style="554" customWidth="1"/>
    <col min="13966" max="13966" width="20.1796875" style="554" customWidth="1"/>
    <col min="13967" max="13967" width="7.453125" style="554" customWidth="1"/>
    <col min="13968" max="13968" width="11.54296875" style="554" customWidth="1"/>
    <col min="13969" max="13969" width="12.81640625" style="554" customWidth="1"/>
    <col min="13970" max="13970" width="14.1796875" style="554" customWidth="1"/>
    <col min="13971" max="13971" width="13.54296875" style="554" customWidth="1"/>
    <col min="13972" max="13972" width="13" style="554" customWidth="1"/>
    <col min="13973" max="14218" width="9.1796875" style="554"/>
    <col min="14219" max="14219" width="5.81640625" style="554" customWidth="1"/>
    <col min="14220" max="14220" width="91.54296875" style="554" customWidth="1"/>
    <col min="14221" max="14221" width="5.81640625" style="554" customWidth="1"/>
    <col min="14222" max="14222" width="20.1796875" style="554" customWidth="1"/>
    <col min="14223" max="14223" width="7.453125" style="554" customWidth="1"/>
    <col min="14224" max="14224" width="11.54296875" style="554" customWidth="1"/>
    <col min="14225" max="14225" width="12.81640625" style="554" customWidth="1"/>
    <col min="14226" max="14226" width="14.1796875" style="554" customWidth="1"/>
    <col min="14227" max="14227" width="13.54296875" style="554" customWidth="1"/>
    <col min="14228" max="14228" width="13" style="554" customWidth="1"/>
    <col min="14229" max="14474" width="9.1796875" style="554"/>
    <col min="14475" max="14475" width="5.81640625" style="554" customWidth="1"/>
    <col min="14476" max="14476" width="91.54296875" style="554" customWidth="1"/>
    <col min="14477" max="14477" width="5.81640625" style="554" customWidth="1"/>
    <col min="14478" max="14478" width="20.1796875" style="554" customWidth="1"/>
    <col min="14479" max="14479" width="7.453125" style="554" customWidth="1"/>
    <col min="14480" max="14480" width="11.54296875" style="554" customWidth="1"/>
    <col min="14481" max="14481" width="12.81640625" style="554" customWidth="1"/>
    <col min="14482" max="14482" width="14.1796875" style="554" customWidth="1"/>
    <col min="14483" max="14483" width="13.54296875" style="554" customWidth="1"/>
    <col min="14484" max="14484" width="13" style="554" customWidth="1"/>
    <col min="14485" max="14730" width="9.1796875" style="554"/>
    <col min="14731" max="14731" width="5.81640625" style="554" customWidth="1"/>
    <col min="14732" max="14732" width="91.54296875" style="554" customWidth="1"/>
    <col min="14733" max="14733" width="5.81640625" style="554" customWidth="1"/>
    <col min="14734" max="14734" width="20.1796875" style="554" customWidth="1"/>
    <col min="14735" max="14735" width="7.453125" style="554" customWidth="1"/>
    <col min="14736" max="14736" width="11.54296875" style="554" customWidth="1"/>
    <col min="14737" max="14737" width="12.81640625" style="554" customWidth="1"/>
    <col min="14738" max="14738" width="14.1796875" style="554" customWidth="1"/>
    <col min="14739" max="14739" width="13.54296875" style="554" customWidth="1"/>
    <col min="14740" max="14740" width="13" style="554" customWidth="1"/>
    <col min="14741" max="14986" width="9.1796875" style="554"/>
    <col min="14987" max="14987" width="5.81640625" style="554" customWidth="1"/>
    <col min="14988" max="14988" width="91.54296875" style="554" customWidth="1"/>
    <col min="14989" max="14989" width="5.81640625" style="554" customWidth="1"/>
    <col min="14990" max="14990" width="20.1796875" style="554" customWidth="1"/>
    <col min="14991" max="14991" width="7.453125" style="554" customWidth="1"/>
    <col min="14992" max="14992" width="11.54296875" style="554" customWidth="1"/>
    <col min="14993" max="14993" width="12.81640625" style="554" customWidth="1"/>
    <col min="14994" max="14994" width="14.1796875" style="554" customWidth="1"/>
    <col min="14995" max="14995" width="13.54296875" style="554" customWidth="1"/>
    <col min="14996" max="14996" width="13" style="554" customWidth="1"/>
    <col min="14997" max="15242" width="9.1796875" style="554"/>
    <col min="15243" max="15243" width="5.81640625" style="554" customWidth="1"/>
    <col min="15244" max="15244" width="91.54296875" style="554" customWidth="1"/>
    <col min="15245" max="15245" width="5.81640625" style="554" customWidth="1"/>
    <col min="15246" max="15246" width="20.1796875" style="554" customWidth="1"/>
    <col min="15247" max="15247" width="7.453125" style="554" customWidth="1"/>
    <col min="15248" max="15248" width="11.54296875" style="554" customWidth="1"/>
    <col min="15249" max="15249" width="12.81640625" style="554" customWidth="1"/>
    <col min="15250" max="15250" width="14.1796875" style="554" customWidth="1"/>
    <col min="15251" max="15251" width="13.54296875" style="554" customWidth="1"/>
    <col min="15252" max="15252" width="13" style="554" customWidth="1"/>
    <col min="15253" max="15498" width="9.1796875" style="554"/>
    <col min="15499" max="15499" width="5.81640625" style="554" customWidth="1"/>
    <col min="15500" max="15500" width="91.54296875" style="554" customWidth="1"/>
    <col min="15501" max="15501" width="5.81640625" style="554" customWidth="1"/>
    <col min="15502" max="15502" width="20.1796875" style="554" customWidth="1"/>
    <col min="15503" max="15503" width="7.453125" style="554" customWidth="1"/>
    <col min="15504" max="15504" width="11.54296875" style="554" customWidth="1"/>
    <col min="15505" max="15505" width="12.81640625" style="554" customWidth="1"/>
    <col min="15506" max="15506" width="14.1796875" style="554" customWidth="1"/>
    <col min="15507" max="15507" width="13.54296875" style="554" customWidth="1"/>
    <col min="15508" max="15508" width="13" style="554" customWidth="1"/>
    <col min="15509" max="15754" width="9.1796875" style="554"/>
    <col min="15755" max="15755" width="5.81640625" style="554" customWidth="1"/>
    <col min="15756" max="15756" width="91.54296875" style="554" customWidth="1"/>
    <col min="15757" max="15757" width="5.81640625" style="554" customWidth="1"/>
    <col min="15758" max="15758" width="20.1796875" style="554" customWidth="1"/>
    <col min="15759" max="15759" width="7.453125" style="554" customWidth="1"/>
    <col min="15760" max="15760" width="11.54296875" style="554" customWidth="1"/>
    <col min="15761" max="15761" width="12.81640625" style="554" customWidth="1"/>
    <col min="15762" max="15762" width="14.1796875" style="554" customWidth="1"/>
    <col min="15763" max="15763" width="13.54296875" style="554" customWidth="1"/>
    <col min="15764" max="15764" width="13" style="554" customWidth="1"/>
    <col min="15765" max="16010" width="9.1796875" style="554"/>
    <col min="16011" max="16011" width="5.81640625" style="554" customWidth="1"/>
    <col min="16012" max="16012" width="91.54296875" style="554" customWidth="1"/>
    <col min="16013" max="16013" width="5.81640625" style="554" customWidth="1"/>
    <col min="16014" max="16014" width="20.1796875" style="554" customWidth="1"/>
    <col min="16015" max="16015" width="7.453125" style="554" customWidth="1"/>
    <col min="16016" max="16016" width="11.54296875" style="554" customWidth="1"/>
    <col min="16017" max="16017" width="12.81640625" style="554" customWidth="1"/>
    <col min="16018" max="16018" width="14.1796875" style="554" customWidth="1"/>
    <col min="16019" max="16019" width="13.54296875" style="554" customWidth="1"/>
    <col min="16020" max="16020" width="13" style="554" customWidth="1"/>
    <col min="16021" max="16384" width="9.1796875" style="554"/>
  </cols>
  <sheetData>
    <row r="1" spans="1:6" s="553" customFormat="1">
      <c r="A1" s="961" t="s">
        <v>1550</v>
      </c>
      <c r="B1" s="961"/>
      <c r="C1" s="962"/>
      <c r="D1" s="962"/>
      <c r="E1" s="962"/>
      <c r="F1" s="961"/>
    </row>
    <row r="2" spans="1:6">
      <c r="A2" s="520" t="s">
        <v>1463</v>
      </c>
      <c r="B2" s="530" t="s">
        <v>475</v>
      </c>
      <c r="C2" s="520" t="s">
        <v>476</v>
      </c>
      <c r="D2" s="520" t="s">
        <v>960</v>
      </c>
      <c r="E2" s="516" t="s">
        <v>478</v>
      </c>
      <c r="F2" s="521" t="s">
        <v>572</v>
      </c>
    </row>
    <row r="3" spans="1:6">
      <c r="A3" s="520"/>
      <c r="B3" s="530"/>
      <c r="C3" s="525"/>
      <c r="D3" s="525"/>
      <c r="E3" s="539"/>
      <c r="F3" s="513"/>
    </row>
    <row r="4" spans="1:6" s="553" customFormat="1">
      <c r="A4" s="520">
        <v>120</v>
      </c>
      <c r="B4" s="530" t="s">
        <v>982</v>
      </c>
      <c r="C4" s="525"/>
      <c r="D4" s="511"/>
      <c r="E4" s="494"/>
      <c r="F4" s="513"/>
    </row>
    <row r="5" spans="1:6" s="553" customFormat="1">
      <c r="A5" s="526"/>
      <c r="B5" s="530"/>
      <c r="C5" s="526"/>
      <c r="D5" s="511"/>
      <c r="E5" s="494"/>
      <c r="F5" s="513"/>
    </row>
    <row r="6" spans="1:6" s="553" customFormat="1" ht="155">
      <c r="A6" s="526">
        <v>120.01</v>
      </c>
      <c r="B6" s="555" t="s">
        <v>1551</v>
      </c>
      <c r="C6" s="526"/>
      <c r="D6" s="541"/>
      <c r="E6" s="493"/>
      <c r="F6" s="513"/>
    </row>
    <row r="7" spans="1:6" s="553" customFormat="1">
      <c r="A7" s="526" t="s">
        <v>66</v>
      </c>
      <c r="B7" s="530" t="s">
        <v>1552</v>
      </c>
      <c r="C7" s="526" t="s">
        <v>890</v>
      </c>
      <c r="D7" s="827">
        <v>28</v>
      </c>
      <c r="E7" s="828"/>
      <c r="F7" s="826">
        <f>E7*D7</f>
        <v>0</v>
      </c>
    </row>
    <row r="8" spans="1:6" s="553" customFormat="1" ht="155">
      <c r="A8" s="556">
        <v>120.02</v>
      </c>
      <c r="B8" s="555" t="s">
        <v>1553</v>
      </c>
      <c r="C8" s="526"/>
      <c r="D8" s="827"/>
      <c r="E8" s="833"/>
      <c r="F8" s="826"/>
    </row>
    <row r="9" spans="1:6" s="553" customFormat="1">
      <c r="A9" s="556" t="s">
        <v>66</v>
      </c>
      <c r="B9" s="530" t="s">
        <v>1554</v>
      </c>
      <c r="C9" s="525" t="s">
        <v>890</v>
      </c>
      <c r="D9" s="827" t="s">
        <v>485</v>
      </c>
      <c r="E9" s="828"/>
      <c r="F9" s="826"/>
    </row>
    <row r="10" spans="1:6" s="553" customFormat="1" ht="155">
      <c r="A10" s="526">
        <v>120.03</v>
      </c>
      <c r="B10" s="557" t="s">
        <v>1555</v>
      </c>
      <c r="C10" s="525" t="s">
        <v>890</v>
      </c>
      <c r="D10" s="827" t="s">
        <v>485</v>
      </c>
      <c r="E10" s="828"/>
      <c r="F10" s="826"/>
    </row>
    <row r="11" spans="1:6" s="553" customFormat="1" ht="155">
      <c r="A11" s="526">
        <v>120.04</v>
      </c>
      <c r="B11" s="557" t="s">
        <v>1642</v>
      </c>
      <c r="C11" s="526"/>
      <c r="D11" s="827"/>
      <c r="E11" s="833"/>
      <c r="F11" s="826"/>
    </row>
    <row r="12" spans="1:6" s="553" customFormat="1">
      <c r="A12" s="526" t="s">
        <v>66</v>
      </c>
      <c r="B12" s="530" t="s">
        <v>1556</v>
      </c>
      <c r="C12" s="525" t="s">
        <v>890</v>
      </c>
      <c r="D12" s="827">
        <v>1</v>
      </c>
      <c r="E12" s="825"/>
      <c r="F12" s="826">
        <f>E12*D12</f>
        <v>0</v>
      </c>
    </row>
    <row r="13" spans="1:6" s="553" customFormat="1">
      <c r="A13" s="526" t="s">
        <v>1383</v>
      </c>
      <c r="B13" s="530" t="s">
        <v>1557</v>
      </c>
      <c r="C13" s="525" t="s">
        <v>890</v>
      </c>
      <c r="D13" s="827" t="s">
        <v>485</v>
      </c>
      <c r="E13" s="825"/>
      <c r="F13" s="826"/>
    </row>
    <row r="14" spans="1:6" s="553" customFormat="1" ht="31">
      <c r="A14" s="526">
        <v>120.05</v>
      </c>
      <c r="B14" s="557" t="s">
        <v>1558</v>
      </c>
      <c r="C14" s="526"/>
      <c r="D14" s="827">
        <v>1</v>
      </c>
      <c r="E14" s="825"/>
      <c r="F14" s="826">
        <f>E14*D14</f>
        <v>0</v>
      </c>
    </row>
    <row r="15" spans="1:6" s="553" customFormat="1" ht="93">
      <c r="A15" s="526">
        <v>120.06</v>
      </c>
      <c r="B15" s="527" t="s">
        <v>1559</v>
      </c>
      <c r="C15" s="525" t="s">
        <v>890</v>
      </c>
      <c r="D15" s="827" t="s">
        <v>485</v>
      </c>
      <c r="E15" s="825"/>
      <c r="F15" s="826"/>
    </row>
    <row r="16" spans="1:6" s="553" customFormat="1" ht="217">
      <c r="A16" s="526">
        <v>120.07</v>
      </c>
      <c r="B16" s="527" t="s">
        <v>1560</v>
      </c>
      <c r="C16" s="525" t="s">
        <v>890</v>
      </c>
      <c r="D16" s="827" t="s">
        <v>485</v>
      </c>
      <c r="E16" s="825"/>
      <c r="F16" s="826"/>
    </row>
    <row r="17" spans="1:6" s="553" customFormat="1" ht="77.5">
      <c r="A17" s="526">
        <v>120.08</v>
      </c>
      <c r="B17" s="527" t="s">
        <v>1561</v>
      </c>
      <c r="C17" s="525" t="s">
        <v>890</v>
      </c>
      <c r="D17" s="827" t="s">
        <v>485</v>
      </c>
      <c r="E17" s="825"/>
      <c r="F17" s="826"/>
    </row>
    <row r="18" spans="1:6" s="553" customFormat="1" ht="93">
      <c r="A18" s="526">
        <v>120.09</v>
      </c>
      <c r="B18" s="558" t="s">
        <v>1562</v>
      </c>
      <c r="C18" s="526"/>
      <c r="D18" s="827"/>
      <c r="E18" s="829"/>
      <c r="F18" s="826"/>
    </row>
    <row r="19" spans="1:6" s="553" customFormat="1">
      <c r="A19" s="526" t="s">
        <v>66</v>
      </c>
      <c r="B19" s="559" t="s">
        <v>1563</v>
      </c>
      <c r="C19" s="525" t="s">
        <v>890</v>
      </c>
      <c r="D19" s="827" t="s">
        <v>485</v>
      </c>
      <c r="E19" s="825"/>
      <c r="F19" s="826"/>
    </row>
    <row r="20" spans="1:6" s="553" customFormat="1">
      <c r="A20" s="526" t="s">
        <v>1383</v>
      </c>
      <c r="B20" s="559" t="s">
        <v>1564</v>
      </c>
      <c r="C20" s="525" t="s">
        <v>890</v>
      </c>
      <c r="D20" s="827">
        <v>2</v>
      </c>
      <c r="E20" s="825"/>
      <c r="F20" s="826">
        <f>E20*D20</f>
        <v>0</v>
      </c>
    </row>
    <row r="21" spans="1:6" s="553" customFormat="1">
      <c r="A21" s="526" t="s">
        <v>1392</v>
      </c>
      <c r="B21" s="559" t="s">
        <v>1565</v>
      </c>
      <c r="C21" s="525" t="s">
        <v>890</v>
      </c>
      <c r="D21" s="827" t="s">
        <v>485</v>
      </c>
      <c r="E21" s="825"/>
      <c r="F21" s="826"/>
    </row>
    <row r="22" spans="1:6" s="553" customFormat="1" ht="77.5">
      <c r="A22" s="543">
        <v>120.1</v>
      </c>
      <c r="B22" s="527" t="s">
        <v>1566</v>
      </c>
      <c r="C22" s="526"/>
      <c r="D22" s="827"/>
      <c r="E22" s="829"/>
      <c r="F22" s="826"/>
    </row>
    <row r="23" spans="1:6" s="553" customFormat="1">
      <c r="A23" s="526" t="s">
        <v>66</v>
      </c>
      <c r="B23" s="527" t="s">
        <v>1567</v>
      </c>
      <c r="C23" s="525" t="s">
        <v>890</v>
      </c>
      <c r="D23" s="827">
        <v>2</v>
      </c>
      <c r="E23" s="828"/>
      <c r="F23" s="826">
        <f>E23*D23</f>
        <v>0</v>
      </c>
    </row>
    <row r="24" spans="1:6" s="553" customFormat="1">
      <c r="A24" s="526" t="s">
        <v>1383</v>
      </c>
      <c r="B24" s="527" t="s">
        <v>1568</v>
      </c>
      <c r="C24" s="525" t="s">
        <v>890</v>
      </c>
      <c r="D24" s="827" t="s">
        <v>485</v>
      </c>
      <c r="E24" s="828"/>
      <c r="F24" s="826"/>
    </row>
    <row r="25" spans="1:6" s="553" customFormat="1">
      <c r="A25" s="526" t="s">
        <v>1392</v>
      </c>
      <c r="B25" s="527" t="s">
        <v>1569</v>
      </c>
      <c r="C25" s="525" t="s">
        <v>890</v>
      </c>
      <c r="D25" s="827" t="s">
        <v>485</v>
      </c>
      <c r="E25" s="828"/>
      <c r="F25" s="826"/>
    </row>
    <row r="26" spans="1:6" s="553" customFormat="1">
      <c r="A26" s="526" t="s">
        <v>1393</v>
      </c>
      <c r="B26" s="527" t="s">
        <v>1570</v>
      </c>
      <c r="C26" s="525" t="s">
        <v>890</v>
      </c>
      <c r="D26" s="827" t="s">
        <v>485</v>
      </c>
      <c r="E26" s="828"/>
      <c r="F26" s="826"/>
    </row>
    <row r="27" spans="1:6" s="553" customFormat="1">
      <c r="A27" s="526" t="s">
        <v>1394</v>
      </c>
      <c r="B27" s="527" t="s">
        <v>1571</v>
      </c>
      <c r="C27" s="525" t="s">
        <v>890</v>
      </c>
      <c r="D27" s="827">
        <v>1</v>
      </c>
      <c r="E27" s="828"/>
      <c r="F27" s="826">
        <f t="shared" ref="F27:F33" si="0">E27*D27</f>
        <v>0</v>
      </c>
    </row>
    <row r="28" spans="1:6" s="553" customFormat="1" ht="77.5">
      <c r="A28" s="526">
        <v>120.11</v>
      </c>
      <c r="B28" s="560" t="s">
        <v>1572</v>
      </c>
      <c r="C28" s="525" t="s">
        <v>1479</v>
      </c>
      <c r="D28" s="827">
        <v>1500</v>
      </c>
      <c r="E28" s="825"/>
      <c r="F28" s="826">
        <f t="shared" si="0"/>
        <v>0</v>
      </c>
    </row>
    <row r="29" spans="1:6" s="553" customFormat="1" ht="93">
      <c r="A29" s="526">
        <v>120.12</v>
      </c>
      <c r="B29" s="560" t="s">
        <v>1573</v>
      </c>
      <c r="C29" s="525" t="s">
        <v>890</v>
      </c>
      <c r="D29" s="827">
        <v>28</v>
      </c>
      <c r="E29" s="828"/>
      <c r="F29" s="826">
        <f t="shared" si="0"/>
        <v>0</v>
      </c>
    </row>
    <row r="30" spans="1:6" s="553" customFormat="1" ht="93">
      <c r="A30" s="526">
        <v>120.13</v>
      </c>
      <c r="B30" s="560" t="s">
        <v>1574</v>
      </c>
      <c r="C30" s="525" t="s">
        <v>890</v>
      </c>
      <c r="D30" s="827">
        <v>28</v>
      </c>
      <c r="E30" s="828"/>
      <c r="F30" s="826">
        <f t="shared" si="0"/>
        <v>0</v>
      </c>
    </row>
    <row r="31" spans="1:6" s="553" customFormat="1" ht="93">
      <c r="A31" s="526">
        <v>120.14</v>
      </c>
      <c r="B31" s="560" t="s">
        <v>1575</v>
      </c>
      <c r="C31" s="526" t="s">
        <v>890</v>
      </c>
      <c r="D31" s="827">
        <v>28</v>
      </c>
      <c r="E31" s="828"/>
      <c r="F31" s="826">
        <f t="shared" si="0"/>
        <v>0</v>
      </c>
    </row>
    <row r="32" spans="1:6" s="553" customFormat="1" ht="139.5">
      <c r="A32" s="526">
        <v>120.15</v>
      </c>
      <c r="B32" s="527" t="s">
        <v>1576</v>
      </c>
      <c r="C32" s="525" t="s">
        <v>890</v>
      </c>
      <c r="D32" s="827">
        <v>2</v>
      </c>
      <c r="E32" s="828"/>
      <c r="F32" s="826">
        <f t="shared" si="0"/>
        <v>0</v>
      </c>
    </row>
    <row r="33" spans="1:6" s="553" customFormat="1" ht="46.5">
      <c r="A33" s="526">
        <v>120.16</v>
      </c>
      <c r="B33" s="527" t="s">
        <v>1577</v>
      </c>
      <c r="C33" s="525" t="s">
        <v>890</v>
      </c>
      <c r="D33" s="827">
        <v>4</v>
      </c>
      <c r="E33" s="828"/>
      <c r="F33" s="826">
        <f t="shared" si="0"/>
        <v>0</v>
      </c>
    </row>
    <row r="34" spans="1:6" s="553" customFormat="1" ht="77.5">
      <c r="A34" s="526">
        <v>120.17</v>
      </c>
      <c r="B34" s="527" t="s">
        <v>1578</v>
      </c>
      <c r="C34" s="526"/>
      <c r="D34" s="827"/>
      <c r="E34" s="829"/>
      <c r="F34" s="826"/>
    </row>
    <row r="35" spans="1:6" s="553" customFormat="1">
      <c r="A35" s="526" t="s">
        <v>66</v>
      </c>
      <c r="B35" s="527" t="s">
        <v>1579</v>
      </c>
      <c r="C35" s="525" t="s">
        <v>1479</v>
      </c>
      <c r="D35" s="827" t="s">
        <v>485</v>
      </c>
      <c r="E35" s="828"/>
      <c r="F35" s="826"/>
    </row>
    <row r="36" spans="1:6" s="553" customFormat="1">
      <c r="A36" s="526" t="s">
        <v>1383</v>
      </c>
      <c r="B36" s="527" t="s">
        <v>1580</v>
      </c>
      <c r="C36" s="525" t="s">
        <v>1479</v>
      </c>
      <c r="D36" s="827">
        <v>200</v>
      </c>
      <c r="E36" s="828"/>
      <c r="F36" s="826">
        <f>E36*D36</f>
        <v>0</v>
      </c>
    </row>
    <row r="37" spans="1:6" s="553" customFormat="1" ht="201.5">
      <c r="A37" s="543">
        <v>120.18</v>
      </c>
      <c r="B37" s="527" t="s">
        <v>1581</v>
      </c>
      <c r="C37" s="526"/>
      <c r="D37" s="827"/>
      <c r="E37" s="829"/>
      <c r="F37" s="826"/>
    </row>
    <row r="38" spans="1:6" s="553" customFormat="1">
      <c r="A38" s="526" t="s">
        <v>66</v>
      </c>
      <c r="B38" s="527" t="s">
        <v>1582</v>
      </c>
      <c r="C38" s="525" t="s">
        <v>890</v>
      </c>
      <c r="D38" s="827" t="s">
        <v>485</v>
      </c>
      <c r="E38" s="825"/>
      <c r="F38" s="826"/>
    </row>
    <row r="39" spans="1:6" s="553" customFormat="1">
      <c r="A39" s="526" t="s">
        <v>1383</v>
      </c>
      <c r="B39" s="527" t="s">
        <v>1583</v>
      </c>
      <c r="C39" s="525" t="s">
        <v>890</v>
      </c>
      <c r="D39" s="827">
        <v>2</v>
      </c>
      <c r="E39" s="825"/>
      <c r="F39" s="826">
        <f>E39*D39</f>
        <v>0</v>
      </c>
    </row>
    <row r="40" spans="1:6" s="553" customFormat="1" ht="93">
      <c r="A40" s="526">
        <v>120.19</v>
      </c>
      <c r="B40" s="527" t="s">
        <v>1584</v>
      </c>
      <c r="C40" s="526"/>
      <c r="D40" s="827"/>
      <c r="E40" s="829"/>
      <c r="F40" s="826"/>
    </row>
    <row r="41" spans="1:6" s="553" customFormat="1">
      <c r="A41" s="526" t="s">
        <v>66</v>
      </c>
      <c r="B41" s="527" t="s">
        <v>1585</v>
      </c>
      <c r="C41" s="525" t="s">
        <v>890</v>
      </c>
      <c r="D41" s="827">
        <v>4</v>
      </c>
      <c r="E41" s="825"/>
      <c r="F41" s="826">
        <f>E41*D41</f>
        <v>0</v>
      </c>
    </row>
    <row r="42" spans="1:6" s="553" customFormat="1">
      <c r="A42" s="525"/>
      <c r="B42" s="530" t="s">
        <v>1586</v>
      </c>
      <c r="C42" s="520"/>
      <c r="D42" s="826"/>
      <c r="E42" s="833"/>
      <c r="F42" s="573">
        <f>SUM(F7:F41)</f>
        <v>0</v>
      </c>
    </row>
  </sheetData>
  <sheetProtection algorithmName="SHA-512" hashValue="6OTWjCM016jlLqdE0K4ZjA2fCHjLF4utFUr0s5tnbnMCnlQkcHBy7KO2c1DDZSS5OWry1w2PrGb0DiHZBxwzOg==" saltValue="FfUF02u4Yy7qkpsbr7JcJA==" spinCount="100000" sheet="1" objects="1" scenarios="1"/>
  <mergeCells count="1">
    <mergeCell ref="A1:F1"/>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F47"/>
  <sheetViews>
    <sheetView workbookViewId="0">
      <selection activeCell="D9" sqref="D9"/>
    </sheetView>
  </sheetViews>
  <sheetFormatPr defaultColWidth="8.7265625" defaultRowHeight="15.5"/>
  <cols>
    <col min="1" max="1" width="8.81640625" style="537" bestFit="1" customWidth="1"/>
    <col min="2" max="2" width="57.26953125" style="561" customWidth="1"/>
    <col min="3" max="3" width="8.7265625" style="537"/>
    <col min="4" max="4" width="13.1796875" style="537" customWidth="1"/>
    <col min="5" max="5" width="14.26953125" style="537" bestFit="1" customWidth="1"/>
    <col min="6" max="6" width="16.1796875" style="537" bestFit="1" customWidth="1"/>
    <col min="7" max="16384" width="8.7265625" style="529"/>
  </cols>
  <sheetData>
    <row r="1" spans="1:6">
      <c r="A1" s="959" t="s">
        <v>1587</v>
      </c>
      <c r="B1" s="959"/>
      <c r="C1" s="960"/>
      <c r="D1" s="960"/>
      <c r="E1" s="960"/>
      <c r="F1" s="963"/>
    </row>
    <row r="2" spans="1:6">
      <c r="A2" s="520" t="s">
        <v>1463</v>
      </c>
      <c r="B2" s="530" t="s">
        <v>475</v>
      </c>
      <c r="C2" s="520" t="s">
        <v>476</v>
      </c>
      <c r="D2" s="520" t="s">
        <v>960</v>
      </c>
      <c r="E2" s="516" t="s">
        <v>478</v>
      </c>
      <c r="F2" s="521" t="s">
        <v>572</v>
      </c>
    </row>
    <row r="3" spans="1:6">
      <c r="A3" s="520"/>
      <c r="B3" s="530"/>
      <c r="C3" s="520"/>
      <c r="D3" s="520"/>
      <c r="E3" s="516"/>
      <c r="F3" s="521"/>
    </row>
    <row r="4" spans="1:6">
      <c r="A4" s="520">
        <v>121</v>
      </c>
      <c r="B4" s="530" t="s">
        <v>983</v>
      </c>
      <c r="C4" s="504"/>
      <c r="D4" s="504"/>
      <c r="E4" s="492"/>
      <c r="F4" s="563"/>
    </row>
    <row r="5" spans="1:6">
      <c r="A5" s="543"/>
      <c r="B5" s="564"/>
      <c r="C5" s="565"/>
      <c r="D5" s="565"/>
      <c r="E5" s="562"/>
      <c r="F5" s="565"/>
    </row>
    <row r="6" spans="1:6">
      <c r="A6" s="525">
        <v>121.01</v>
      </c>
      <c r="B6" s="530" t="s">
        <v>1588</v>
      </c>
      <c r="C6" s="504"/>
      <c r="D6" s="504"/>
      <c r="E6" s="492"/>
      <c r="F6" s="504"/>
    </row>
    <row r="7" spans="1:6">
      <c r="A7" s="525"/>
      <c r="B7" s="527"/>
      <c r="C7" s="504"/>
      <c r="D7" s="504"/>
      <c r="E7" s="492"/>
      <c r="F7" s="504"/>
    </row>
    <row r="8" spans="1:6" ht="62">
      <c r="A8" s="525"/>
      <c r="B8" s="527" t="s">
        <v>1589</v>
      </c>
      <c r="C8" s="504"/>
      <c r="D8" s="504"/>
      <c r="E8" s="492"/>
      <c r="F8" s="504"/>
    </row>
    <row r="9" spans="1:6">
      <c r="A9" s="543" t="s">
        <v>66</v>
      </c>
      <c r="B9" s="527" t="s">
        <v>1590</v>
      </c>
      <c r="C9" s="504" t="s">
        <v>67</v>
      </c>
      <c r="D9" s="834">
        <v>6</v>
      </c>
      <c r="E9" s="835"/>
      <c r="F9" s="834">
        <f>D9*E9</f>
        <v>0</v>
      </c>
    </row>
    <row r="10" spans="1:6">
      <c r="A10" s="543"/>
      <c r="B10" s="527"/>
      <c r="C10" s="504"/>
      <c r="D10" s="834"/>
      <c r="E10" s="836"/>
      <c r="F10" s="834"/>
    </row>
    <row r="11" spans="1:6">
      <c r="A11" s="543" t="s">
        <v>1383</v>
      </c>
      <c r="B11" s="527" t="s">
        <v>1591</v>
      </c>
      <c r="C11" s="504" t="s">
        <v>1592</v>
      </c>
      <c r="D11" s="834">
        <v>363</v>
      </c>
      <c r="E11" s="835"/>
      <c r="F11" s="834">
        <f>D11*E11</f>
        <v>0</v>
      </c>
    </row>
    <row r="12" spans="1:6">
      <c r="A12" s="543"/>
      <c r="B12" s="527"/>
      <c r="C12" s="504"/>
      <c r="D12" s="504"/>
      <c r="E12" s="492"/>
      <c r="F12" s="504"/>
    </row>
    <row r="13" spans="1:6">
      <c r="A13" s="543" t="s">
        <v>1392</v>
      </c>
      <c r="B13" s="527" t="s">
        <v>1593</v>
      </c>
      <c r="C13" s="504"/>
      <c r="D13" s="504"/>
      <c r="E13" s="492"/>
      <c r="F13" s="504"/>
    </row>
    <row r="14" spans="1:6">
      <c r="A14" s="543" t="s">
        <v>1393</v>
      </c>
      <c r="B14" s="527" t="s">
        <v>1594</v>
      </c>
      <c r="C14" s="504" t="s">
        <v>67</v>
      </c>
      <c r="D14" s="504">
        <v>6</v>
      </c>
      <c r="E14" s="837"/>
      <c r="F14" s="834">
        <f t="shared" ref="F14:F18" si="0">D14*E14</f>
        <v>0</v>
      </c>
    </row>
    <row r="15" spans="1:6">
      <c r="A15" s="543" t="s">
        <v>1394</v>
      </c>
      <c r="B15" s="527" t="s">
        <v>1595</v>
      </c>
      <c r="C15" s="504" t="s">
        <v>67</v>
      </c>
      <c r="D15" s="504">
        <v>6</v>
      </c>
      <c r="E15" s="837"/>
      <c r="F15" s="834">
        <f t="shared" si="0"/>
        <v>0</v>
      </c>
    </row>
    <row r="16" spans="1:6">
      <c r="A16" s="543" t="s">
        <v>1395</v>
      </c>
      <c r="B16" s="527" t="s">
        <v>1596</v>
      </c>
      <c r="C16" s="504" t="s">
        <v>67</v>
      </c>
      <c r="D16" s="504">
        <v>6</v>
      </c>
      <c r="E16" s="837"/>
      <c r="F16" s="834">
        <f t="shared" si="0"/>
        <v>0</v>
      </c>
    </row>
    <row r="17" spans="1:6">
      <c r="A17" s="543" t="s">
        <v>1396</v>
      </c>
      <c r="B17" s="527" t="s">
        <v>1597</v>
      </c>
      <c r="C17" s="504" t="s">
        <v>67</v>
      </c>
      <c r="D17" s="504">
        <v>3</v>
      </c>
      <c r="E17" s="837"/>
      <c r="F17" s="834">
        <f t="shared" si="0"/>
        <v>0</v>
      </c>
    </row>
    <row r="18" spans="1:6">
      <c r="A18" s="543" t="s">
        <v>1397</v>
      </c>
      <c r="B18" s="527" t="s">
        <v>1598</v>
      </c>
      <c r="C18" s="504" t="s">
        <v>67</v>
      </c>
      <c r="D18" s="504">
        <v>3</v>
      </c>
      <c r="E18" s="837"/>
      <c r="F18" s="834">
        <f t="shared" si="0"/>
        <v>0</v>
      </c>
    </row>
    <row r="19" spans="1:6">
      <c r="A19" s="543"/>
      <c r="B19" s="527"/>
      <c r="C19" s="504"/>
      <c r="D19" s="504"/>
      <c r="E19" s="492"/>
      <c r="F19" s="504"/>
    </row>
    <row r="20" spans="1:6">
      <c r="A20" s="543" t="s">
        <v>1682</v>
      </c>
      <c r="B20" s="527" t="s">
        <v>1599</v>
      </c>
      <c r="C20" s="504" t="s">
        <v>67</v>
      </c>
      <c r="D20" s="504">
        <v>3</v>
      </c>
      <c r="E20" s="837"/>
      <c r="F20" s="834">
        <f>D20*E20</f>
        <v>0</v>
      </c>
    </row>
    <row r="21" spans="1:6">
      <c r="A21" s="543"/>
      <c r="B21" s="527"/>
      <c r="C21" s="504"/>
      <c r="D21" s="504"/>
      <c r="E21" s="492"/>
      <c r="F21" s="504"/>
    </row>
    <row r="22" spans="1:6" ht="31">
      <c r="A22" s="543" t="s">
        <v>1683</v>
      </c>
      <c r="B22" s="527" t="s">
        <v>1600</v>
      </c>
      <c r="C22" s="504" t="s">
        <v>67</v>
      </c>
      <c r="D22" s="504">
        <v>9</v>
      </c>
      <c r="E22" s="837"/>
      <c r="F22" s="834">
        <f>D22*E22</f>
        <v>0</v>
      </c>
    </row>
    <row r="23" spans="1:6">
      <c r="A23" s="543"/>
      <c r="B23" s="527"/>
      <c r="C23" s="504"/>
      <c r="D23" s="504"/>
      <c r="E23" s="492"/>
      <c r="F23" s="504"/>
    </row>
    <row r="24" spans="1:6" ht="108.5">
      <c r="A24" s="543" t="s">
        <v>1684</v>
      </c>
      <c r="B24" s="527" t="s">
        <v>1601</v>
      </c>
      <c r="C24" s="504" t="s">
        <v>1602</v>
      </c>
      <c r="D24" s="504">
        <v>3</v>
      </c>
      <c r="E24" s="837"/>
      <c r="F24" s="834">
        <f>D24*E24</f>
        <v>0</v>
      </c>
    </row>
    <row r="25" spans="1:6">
      <c r="A25" s="543"/>
      <c r="B25" s="527"/>
      <c r="C25" s="504"/>
      <c r="D25" s="504"/>
      <c r="E25" s="492"/>
      <c r="F25" s="504"/>
    </row>
    <row r="26" spans="1:6">
      <c r="A26" s="543" t="s">
        <v>1685</v>
      </c>
      <c r="B26" s="527" t="s">
        <v>1603</v>
      </c>
      <c r="C26" s="504" t="s">
        <v>1604</v>
      </c>
      <c r="D26" s="504">
        <v>3</v>
      </c>
      <c r="E26" s="837"/>
      <c r="F26" s="834">
        <f>D26*E26</f>
        <v>0</v>
      </c>
    </row>
    <row r="27" spans="1:6">
      <c r="A27" s="543"/>
      <c r="B27" s="527"/>
      <c r="C27" s="504"/>
      <c r="D27" s="504"/>
      <c r="E27" s="492"/>
      <c r="F27" s="504"/>
    </row>
    <row r="28" spans="1:6">
      <c r="A28" s="566">
        <v>121.02</v>
      </c>
      <c r="B28" s="530" t="s">
        <v>1605</v>
      </c>
      <c r="C28" s="504"/>
      <c r="D28" s="504"/>
      <c r="E28" s="492"/>
      <c r="F28" s="504"/>
    </row>
    <row r="29" spans="1:6">
      <c r="A29" s="543"/>
      <c r="B29" s="527"/>
      <c r="C29" s="504"/>
      <c r="D29" s="504"/>
      <c r="E29" s="492"/>
      <c r="F29" s="504"/>
    </row>
    <row r="30" spans="1:6" ht="93">
      <c r="A30" s="543" t="s">
        <v>66</v>
      </c>
      <c r="B30" s="527" t="s">
        <v>1606</v>
      </c>
      <c r="C30" s="504" t="s">
        <v>67</v>
      </c>
      <c r="D30" s="504">
        <v>3</v>
      </c>
      <c r="E30" s="837"/>
      <c r="F30" s="834">
        <f>D30*E30</f>
        <v>0</v>
      </c>
    </row>
    <row r="31" spans="1:6">
      <c r="A31" s="543"/>
      <c r="B31" s="527"/>
      <c r="C31" s="504"/>
      <c r="D31" s="504"/>
      <c r="E31" s="492"/>
      <c r="F31" s="504"/>
    </row>
    <row r="32" spans="1:6" ht="46.5">
      <c r="A32" s="543" t="s">
        <v>1383</v>
      </c>
      <c r="B32" s="527" t="s">
        <v>1607</v>
      </c>
      <c r="C32" s="504" t="s">
        <v>67</v>
      </c>
      <c r="D32" s="504">
        <v>6</v>
      </c>
      <c r="E32" s="837"/>
      <c r="F32" s="834">
        <f>D32*E32</f>
        <v>0</v>
      </c>
    </row>
    <row r="33" spans="1:6">
      <c r="A33" s="543"/>
      <c r="B33" s="527"/>
      <c r="C33" s="504"/>
      <c r="D33" s="504"/>
      <c r="E33" s="492"/>
      <c r="F33" s="504"/>
    </row>
    <row r="34" spans="1:6" ht="31">
      <c r="A34" s="543" t="s">
        <v>1392</v>
      </c>
      <c r="B34" s="527" t="s">
        <v>1608</v>
      </c>
      <c r="C34" s="504" t="s">
        <v>67</v>
      </c>
      <c r="D34" s="504">
        <v>3</v>
      </c>
      <c r="E34" s="837"/>
      <c r="F34" s="834">
        <f>D34*E34</f>
        <v>0</v>
      </c>
    </row>
    <row r="35" spans="1:6">
      <c r="A35" s="543"/>
      <c r="B35" s="527"/>
      <c r="C35" s="504"/>
      <c r="D35" s="504"/>
      <c r="E35" s="492"/>
      <c r="F35" s="504"/>
    </row>
    <row r="36" spans="1:6" ht="31">
      <c r="A36" s="543" t="s">
        <v>1393</v>
      </c>
      <c r="B36" s="527" t="s">
        <v>1609</v>
      </c>
      <c r="C36" s="504" t="s">
        <v>67</v>
      </c>
      <c r="D36" s="504">
        <v>5</v>
      </c>
      <c r="E36" s="837"/>
      <c r="F36" s="834">
        <f>D36*E36</f>
        <v>0</v>
      </c>
    </row>
    <row r="37" spans="1:6">
      <c r="A37" s="543"/>
      <c r="B37" s="527"/>
      <c r="C37" s="504"/>
      <c r="D37" s="504"/>
      <c r="E37" s="492"/>
      <c r="F37" s="504"/>
    </row>
    <row r="38" spans="1:6" ht="31">
      <c r="A38" s="543" t="s">
        <v>1394</v>
      </c>
      <c r="B38" s="527" t="s">
        <v>1610</v>
      </c>
      <c r="C38" s="504" t="s">
        <v>1611</v>
      </c>
      <c r="D38" s="504">
        <v>3</v>
      </c>
      <c r="E38" s="837"/>
      <c r="F38" s="834">
        <f>D38*E38</f>
        <v>0</v>
      </c>
    </row>
    <row r="39" spans="1:6">
      <c r="A39" s="543"/>
      <c r="B39" s="527"/>
      <c r="C39" s="504"/>
      <c r="D39" s="504"/>
      <c r="E39" s="492"/>
      <c r="F39" s="504"/>
    </row>
    <row r="40" spans="1:6" ht="31">
      <c r="A40" s="543" t="s">
        <v>1395</v>
      </c>
      <c r="B40" s="527" t="s">
        <v>1612</v>
      </c>
      <c r="C40" s="504" t="s">
        <v>67</v>
      </c>
      <c r="D40" s="504">
        <v>3</v>
      </c>
      <c r="E40" s="837"/>
      <c r="F40" s="834">
        <f>D40*E40</f>
        <v>0</v>
      </c>
    </row>
    <row r="41" spans="1:6">
      <c r="A41" s="543"/>
      <c r="B41" s="527"/>
      <c r="C41" s="504"/>
      <c r="D41" s="504"/>
      <c r="E41" s="492"/>
      <c r="F41" s="504"/>
    </row>
    <row r="42" spans="1:6" ht="46.5">
      <c r="A42" s="543" t="s">
        <v>1396</v>
      </c>
      <c r="B42" s="527" t="s">
        <v>1613</v>
      </c>
      <c r="C42" s="504" t="s">
        <v>67</v>
      </c>
      <c r="D42" s="504">
        <v>6</v>
      </c>
      <c r="E42" s="837"/>
      <c r="F42" s="834">
        <f>D42*E42</f>
        <v>0</v>
      </c>
    </row>
    <row r="43" spans="1:6">
      <c r="A43" s="543"/>
      <c r="B43" s="527"/>
      <c r="C43" s="504"/>
      <c r="D43" s="504"/>
      <c r="E43" s="492"/>
      <c r="F43" s="504"/>
    </row>
    <row r="44" spans="1:6" ht="46.5">
      <c r="A44" s="543" t="s">
        <v>1397</v>
      </c>
      <c r="B44" s="527" t="s">
        <v>1614</v>
      </c>
      <c r="C44" s="504" t="s">
        <v>67</v>
      </c>
      <c r="D44" s="504">
        <v>3</v>
      </c>
      <c r="E44" s="837"/>
      <c r="F44" s="834">
        <f>D44*E44</f>
        <v>0</v>
      </c>
    </row>
    <row r="45" spans="1:6">
      <c r="A45" s="543"/>
      <c r="B45" s="527"/>
      <c r="C45" s="504"/>
      <c r="D45" s="504"/>
      <c r="E45" s="492"/>
      <c r="F45" s="504"/>
    </row>
    <row r="46" spans="1:6" ht="155">
      <c r="A46" s="543" t="s">
        <v>1682</v>
      </c>
      <c r="B46" s="527" t="s">
        <v>1615</v>
      </c>
      <c r="C46" s="504" t="s">
        <v>67</v>
      </c>
      <c r="D46" s="504">
        <v>100</v>
      </c>
      <c r="E46" s="837"/>
      <c r="F46" s="834">
        <f>D46*E46</f>
        <v>0</v>
      </c>
    </row>
    <row r="47" spans="1:6">
      <c r="A47" s="566"/>
      <c r="B47" s="530" t="s">
        <v>1616</v>
      </c>
      <c r="C47" s="563"/>
      <c r="D47" s="563"/>
      <c r="E47" s="838"/>
      <c r="F47" s="563">
        <f>SUM(F9:F46)</f>
        <v>0</v>
      </c>
    </row>
  </sheetData>
  <sheetProtection algorithmName="SHA-512" hashValue="83ejgBIqUzEDzyL0g16iMRc9zHBgTv+RCztRG4P0VJHCXVpdgo0OW4MJC7UR99jB9WEaZ+zPF4ZvRPYBnoiR0g==" saltValue="jiIBUKNMhwOc5KB1qqvbPg==" spinCount="100000" sheet="1" objects="1" scenarios="1"/>
  <mergeCells count="1">
    <mergeCell ref="A1:F1"/>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F35"/>
  <sheetViews>
    <sheetView topLeftCell="A3" zoomScale="70" zoomScaleNormal="70" workbookViewId="0">
      <selection activeCell="B9" sqref="B9"/>
    </sheetView>
  </sheetViews>
  <sheetFormatPr defaultColWidth="9.1796875" defaultRowHeight="15.5"/>
  <cols>
    <col min="1" max="1" width="11" style="593" customWidth="1"/>
    <col min="2" max="2" width="71.453125" style="594" customWidth="1"/>
    <col min="3" max="3" width="11.54296875" style="595" customWidth="1"/>
    <col min="4" max="4" width="13.81640625" style="595" customWidth="1"/>
    <col min="5" max="5" width="13.54296875" style="596" customWidth="1"/>
    <col min="6" max="6" width="13" style="597" customWidth="1"/>
    <col min="7" max="250" width="9.1796875" style="571"/>
    <col min="251" max="251" width="9" style="571" customWidth="1"/>
    <col min="252" max="252" width="54.26953125" style="571" customWidth="1"/>
    <col min="253" max="253" width="11.54296875" style="571" customWidth="1"/>
    <col min="254" max="254" width="11.26953125" style="571" customWidth="1"/>
    <col min="255" max="255" width="13.54296875" style="571" customWidth="1"/>
    <col min="256" max="256" width="13" style="571" customWidth="1"/>
    <col min="257" max="506" width="9.1796875" style="571"/>
    <col min="507" max="507" width="9" style="571" customWidth="1"/>
    <col min="508" max="508" width="54.26953125" style="571" customWidth="1"/>
    <col min="509" max="509" width="11.54296875" style="571" customWidth="1"/>
    <col min="510" max="510" width="11.26953125" style="571" customWidth="1"/>
    <col min="511" max="511" width="13.54296875" style="571" customWidth="1"/>
    <col min="512" max="512" width="13" style="571" customWidth="1"/>
    <col min="513" max="762" width="9.1796875" style="571"/>
    <col min="763" max="763" width="9" style="571" customWidth="1"/>
    <col min="764" max="764" width="54.26953125" style="571" customWidth="1"/>
    <col min="765" max="765" width="11.54296875" style="571" customWidth="1"/>
    <col min="766" max="766" width="11.26953125" style="571" customWidth="1"/>
    <col min="767" max="767" width="13.54296875" style="571" customWidth="1"/>
    <col min="768" max="768" width="13" style="571" customWidth="1"/>
    <col min="769" max="1018" width="9.1796875" style="571"/>
    <col min="1019" max="1019" width="9" style="571" customWidth="1"/>
    <col min="1020" max="1020" width="54.26953125" style="571" customWidth="1"/>
    <col min="1021" max="1021" width="11.54296875" style="571" customWidth="1"/>
    <col min="1022" max="1022" width="11.26953125" style="571" customWidth="1"/>
    <col min="1023" max="1023" width="13.54296875" style="571" customWidth="1"/>
    <col min="1024" max="1024" width="13" style="571" customWidth="1"/>
    <col min="1025" max="1274" width="9.1796875" style="571"/>
    <col min="1275" max="1275" width="9" style="571" customWidth="1"/>
    <col min="1276" max="1276" width="54.26953125" style="571" customWidth="1"/>
    <col min="1277" max="1277" width="11.54296875" style="571" customWidth="1"/>
    <col min="1278" max="1278" width="11.26953125" style="571" customWidth="1"/>
    <col min="1279" max="1279" width="13.54296875" style="571" customWidth="1"/>
    <col min="1280" max="1280" width="13" style="571" customWidth="1"/>
    <col min="1281" max="1530" width="9.1796875" style="571"/>
    <col min="1531" max="1531" width="9" style="571" customWidth="1"/>
    <col min="1532" max="1532" width="54.26953125" style="571" customWidth="1"/>
    <col min="1533" max="1533" width="11.54296875" style="571" customWidth="1"/>
    <col min="1534" max="1534" width="11.26953125" style="571" customWidth="1"/>
    <col min="1535" max="1535" width="13.54296875" style="571" customWidth="1"/>
    <col min="1536" max="1536" width="13" style="571" customWidth="1"/>
    <col min="1537" max="1786" width="9.1796875" style="571"/>
    <col min="1787" max="1787" width="9" style="571" customWidth="1"/>
    <col min="1788" max="1788" width="54.26953125" style="571" customWidth="1"/>
    <col min="1789" max="1789" width="11.54296875" style="571" customWidth="1"/>
    <col min="1790" max="1790" width="11.26953125" style="571" customWidth="1"/>
    <col min="1791" max="1791" width="13.54296875" style="571" customWidth="1"/>
    <col min="1792" max="1792" width="13" style="571" customWidth="1"/>
    <col min="1793" max="2042" width="9.1796875" style="571"/>
    <col min="2043" max="2043" width="9" style="571" customWidth="1"/>
    <col min="2044" max="2044" width="54.26953125" style="571" customWidth="1"/>
    <col min="2045" max="2045" width="11.54296875" style="571" customWidth="1"/>
    <col min="2046" max="2046" width="11.26953125" style="571" customWidth="1"/>
    <col min="2047" max="2047" width="13.54296875" style="571" customWidth="1"/>
    <col min="2048" max="2048" width="13" style="571" customWidth="1"/>
    <col min="2049" max="2298" width="9.1796875" style="571"/>
    <col min="2299" max="2299" width="9" style="571" customWidth="1"/>
    <col min="2300" max="2300" width="54.26953125" style="571" customWidth="1"/>
    <col min="2301" max="2301" width="11.54296875" style="571" customWidth="1"/>
    <col min="2302" max="2302" width="11.26953125" style="571" customWidth="1"/>
    <col min="2303" max="2303" width="13.54296875" style="571" customWidth="1"/>
    <col min="2304" max="2304" width="13" style="571" customWidth="1"/>
    <col min="2305" max="2554" width="9.1796875" style="571"/>
    <col min="2555" max="2555" width="9" style="571" customWidth="1"/>
    <col min="2556" max="2556" width="54.26953125" style="571" customWidth="1"/>
    <col min="2557" max="2557" width="11.54296875" style="571" customWidth="1"/>
    <col min="2558" max="2558" width="11.26953125" style="571" customWidth="1"/>
    <col min="2559" max="2559" width="13.54296875" style="571" customWidth="1"/>
    <col min="2560" max="2560" width="13" style="571" customWidth="1"/>
    <col min="2561" max="2810" width="9.1796875" style="571"/>
    <col min="2811" max="2811" width="9" style="571" customWidth="1"/>
    <col min="2812" max="2812" width="54.26953125" style="571" customWidth="1"/>
    <col min="2813" max="2813" width="11.54296875" style="571" customWidth="1"/>
    <col min="2814" max="2814" width="11.26953125" style="571" customWidth="1"/>
    <col min="2815" max="2815" width="13.54296875" style="571" customWidth="1"/>
    <col min="2816" max="2816" width="13" style="571" customWidth="1"/>
    <col min="2817" max="3066" width="9.1796875" style="571"/>
    <col min="3067" max="3067" width="9" style="571" customWidth="1"/>
    <col min="3068" max="3068" width="54.26953125" style="571" customWidth="1"/>
    <col min="3069" max="3069" width="11.54296875" style="571" customWidth="1"/>
    <col min="3070" max="3070" width="11.26953125" style="571" customWidth="1"/>
    <col min="3071" max="3071" width="13.54296875" style="571" customWidth="1"/>
    <col min="3072" max="3072" width="13" style="571" customWidth="1"/>
    <col min="3073" max="3322" width="9.1796875" style="571"/>
    <col min="3323" max="3323" width="9" style="571" customWidth="1"/>
    <col min="3324" max="3324" width="54.26953125" style="571" customWidth="1"/>
    <col min="3325" max="3325" width="11.54296875" style="571" customWidth="1"/>
    <col min="3326" max="3326" width="11.26953125" style="571" customWidth="1"/>
    <col min="3327" max="3327" width="13.54296875" style="571" customWidth="1"/>
    <col min="3328" max="3328" width="13" style="571" customWidth="1"/>
    <col min="3329" max="3578" width="9.1796875" style="571"/>
    <col min="3579" max="3579" width="9" style="571" customWidth="1"/>
    <col min="3580" max="3580" width="54.26953125" style="571" customWidth="1"/>
    <col min="3581" max="3581" width="11.54296875" style="571" customWidth="1"/>
    <col min="3582" max="3582" width="11.26953125" style="571" customWidth="1"/>
    <col min="3583" max="3583" width="13.54296875" style="571" customWidth="1"/>
    <col min="3584" max="3584" width="13" style="571" customWidth="1"/>
    <col min="3585" max="3834" width="9.1796875" style="571"/>
    <col min="3835" max="3835" width="9" style="571" customWidth="1"/>
    <col min="3836" max="3836" width="54.26953125" style="571" customWidth="1"/>
    <col min="3837" max="3837" width="11.54296875" style="571" customWidth="1"/>
    <col min="3838" max="3838" width="11.26953125" style="571" customWidth="1"/>
    <col min="3839" max="3839" width="13.54296875" style="571" customWidth="1"/>
    <col min="3840" max="3840" width="13" style="571" customWidth="1"/>
    <col min="3841" max="4090" width="9.1796875" style="571"/>
    <col min="4091" max="4091" width="9" style="571" customWidth="1"/>
    <col min="4092" max="4092" width="54.26953125" style="571" customWidth="1"/>
    <col min="4093" max="4093" width="11.54296875" style="571" customWidth="1"/>
    <col min="4094" max="4094" width="11.26953125" style="571" customWidth="1"/>
    <col min="4095" max="4095" width="13.54296875" style="571" customWidth="1"/>
    <col min="4096" max="4096" width="13" style="571" customWidth="1"/>
    <col min="4097" max="4346" width="9.1796875" style="571"/>
    <col min="4347" max="4347" width="9" style="571" customWidth="1"/>
    <col min="4348" max="4348" width="54.26953125" style="571" customWidth="1"/>
    <col min="4349" max="4349" width="11.54296875" style="571" customWidth="1"/>
    <col min="4350" max="4350" width="11.26953125" style="571" customWidth="1"/>
    <col min="4351" max="4351" width="13.54296875" style="571" customWidth="1"/>
    <col min="4352" max="4352" width="13" style="571" customWidth="1"/>
    <col min="4353" max="4602" width="9.1796875" style="571"/>
    <col min="4603" max="4603" width="9" style="571" customWidth="1"/>
    <col min="4604" max="4604" width="54.26953125" style="571" customWidth="1"/>
    <col min="4605" max="4605" width="11.54296875" style="571" customWidth="1"/>
    <col min="4606" max="4606" width="11.26953125" style="571" customWidth="1"/>
    <col min="4607" max="4607" width="13.54296875" style="571" customWidth="1"/>
    <col min="4608" max="4608" width="13" style="571" customWidth="1"/>
    <col min="4609" max="4858" width="9.1796875" style="571"/>
    <col min="4859" max="4859" width="9" style="571" customWidth="1"/>
    <col min="4860" max="4860" width="54.26953125" style="571" customWidth="1"/>
    <col min="4861" max="4861" width="11.54296875" style="571" customWidth="1"/>
    <col min="4862" max="4862" width="11.26953125" style="571" customWidth="1"/>
    <col min="4863" max="4863" width="13.54296875" style="571" customWidth="1"/>
    <col min="4864" max="4864" width="13" style="571" customWidth="1"/>
    <col min="4865" max="5114" width="9.1796875" style="571"/>
    <col min="5115" max="5115" width="9" style="571" customWidth="1"/>
    <col min="5116" max="5116" width="54.26953125" style="571" customWidth="1"/>
    <col min="5117" max="5117" width="11.54296875" style="571" customWidth="1"/>
    <col min="5118" max="5118" width="11.26953125" style="571" customWidth="1"/>
    <col min="5119" max="5119" width="13.54296875" style="571" customWidth="1"/>
    <col min="5120" max="5120" width="13" style="571" customWidth="1"/>
    <col min="5121" max="5370" width="9.1796875" style="571"/>
    <col min="5371" max="5371" width="9" style="571" customWidth="1"/>
    <col min="5372" max="5372" width="54.26953125" style="571" customWidth="1"/>
    <col min="5373" max="5373" width="11.54296875" style="571" customWidth="1"/>
    <col min="5374" max="5374" width="11.26953125" style="571" customWidth="1"/>
    <col min="5375" max="5375" width="13.54296875" style="571" customWidth="1"/>
    <col min="5376" max="5376" width="13" style="571" customWidth="1"/>
    <col min="5377" max="5626" width="9.1796875" style="571"/>
    <col min="5627" max="5627" width="9" style="571" customWidth="1"/>
    <col min="5628" max="5628" width="54.26953125" style="571" customWidth="1"/>
    <col min="5629" max="5629" width="11.54296875" style="571" customWidth="1"/>
    <col min="5630" max="5630" width="11.26953125" style="571" customWidth="1"/>
    <col min="5631" max="5631" width="13.54296875" style="571" customWidth="1"/>
    <col min="5632" max="5632" width="13" style="571" customWidth="1"/>
    <col min="5633" max="5882" width="9.1796875" style="571"/>
    <col min="5883" max="5883" width="9" style="571" customWidth="1"/>
    <col min="5884" max="5884" width="54.26953125" style="571" customWidth="1"/>
    <col min="5885" max="5885" width="11.54296875" style="571" customWidth="1"/>
    <col min="5886" max="5886" width="11.26953125" style="571" customWidth="1"/>
    <col min="5887" max="5887" width="13.54296875" style="571" customWidth="1"/>
    <col min="5888" max="5888" width="13" style="571" customWidth="1"/>
    <col min="5889" max="6138" width="9.1796875" style="571"/>
    <col min="6139" max="6139" width="9" style="571" customWidth="1"/>
    <col min="6140" max="6140" width="54.26953125" style="571" customWidth="1"/>
    <col min="6141" max="6141" width="11.54296875" style="571" customWidth="1"/>
    <col min="6142" max="6142" width="11.26953125" style="571" customWidth="1"/>
    <col min="6143" max="6143" width="13.54296875" style="571" customWidth="1"/>
    <col min="6144" max="6144" width="13" style="571" customWidth="1"/>
    <col min="6145" max="6394" width="9.1796875" style="571"/>
    <col min="6395" max="6395" width="9" style="571" customWidth="1"/>
    <col min="6396" max="6396" width="54.26953125" style="571" customWidth="1"/>
    <col min="6397" max="6397" width="11.54296875" style="571" customWidth="1"/>
    <col min="6398" max="6398" width="11.26953125" style="571" customWidth="1"/>
    <col min="6399" max="6399" width="13.54296875" style="571" customWidth="1"/>
    <col min="6400" max="6400" width="13" style="571" customWidth="1"/>
    <col min="6401" max="6650" width="9.1796875" style="571"/>
    <col min="6651" max="6651" width="9" style="571" customWidth="1"/>
    <col min="6652" max="6652" width="54.26953125" style="571" customWidth="1"/>
    <col min="6653" max="6653" width="11.54296875" style="571" customWidth="1"/>
    <col min="6654" max="6654" width="11.26953125" style="571" customWidth="1"/>
    <col min="6655" max="6655" width="13.54296875" style="571" customWidth="1"/>
    <col min="6656" max="6656" width="13" style="571" customWidth="1"/>
    <col min="6657" max="6906" width="9.1796875" style="571"/>
    <col min="6907" max="6907" width="9" style="571" customWidth="1"/>
    <col min="6908" max="6908" width="54.26953125" style="571" customWidth="1"/>
    <col min="6909" max="6909" width="11.54296875" style="571" customWidth="1"/>
    <col min="6910" max="6910" width="11.26953125" style="571" customWidth="1"/>
    <col min="6911" max="6911" width="13.54296875" style="571" customWidth="1"/>
    <col min="6912" max="6912" width="13" style="571" customWidth="1"/>
    <col min="6913" max="7162" width="9.1796875" style="571"/>
    <col min="7163" max="7163" width="9" style="571" customWidth="1"/>
    <col min="7164" max="7164" width="54.26953125" style="571" customWidth="1"/>
    <col min="7165" max="7165" width="11.54296875" style="571" customWidth="1"/>
    <col min="7166" max="7166" width="11.26953125" style="571" customWidth="1"/>
    <col min="7167" max="7167" width="13.54296875" style="571" customWidth="1"/>
    <col min="7168" max="7168" width="13" style="571" customWidth="1"/>
    <col min="7169" max="7418" width="9.1796875" style="571"/>
    <col min="7419" max="7419" width="9" style="571" customWidth="1"/>
    <col min="7420" max="7420" width="54.26953125" style="571" customWidth="1"/>
    <col min="7421" max="7421" width="11.54296875" style="571" customWidth="1"/>
    <col min="7422" max="7422" width="11.26953125" style="571" customWidth="1"/>
    <col min="7423" max="7423" width="13.54296875" style="571" customWidth="1"/>
    <col min="7424" max="7424" width="13" style="571" customWidth="1"/>
    <col min="7425" max="7674" width="9.1796875" style="571"/>
    <col min="7675" max="7675" width="9" style="571" customWidth="1"/>
    <col min="7676" max="7676" width="54.26953125" style="571" customWidth="1"/>
    <col min="7677" max="7677" width="11.54296875" style="571" customWidth="1"/>
    <col min="7678" max="7678" width="11.26953125" style="571" customWidth="1"/>
    <col min="7679" max="7679" width="13.54296875" style="571" customWidth="1"/>
    <col min="7680" max="7680" width="13" style="571" customWidth="1"/>
    <col min="7681" max="7930" width="9.1796875" style="571"/>
    <col min="7931" max="7931" width="9" style="571" customWidth="1"/>
    <col min="7932" max="7932" width="54.26953125" style="571" customWidth="1"/>
    <col min="7933" max="7933" width="11.54296875" style="571" customWidth="1"/>
    <col min="7934" max="7934" width="11.26953125" style="571" customWidth="1"/>
    <col min="7935" max="7935" width="13.54296875" style="571" customWidth="1"/>
    <col min="7936" max="7936" width="13" style="571" customWidth="1"/>
    <col min="7937" max="8186" width="9.1796875" style="571"/>
    <col min="8187" max="8187" width="9" style="571" customWidth="1"/>
    <col min="8188" max="8188" width="54.26953125" style="571" customWidth="1"/>
    <col min="8189" max="8189" width="11.54296875" style="571" customWidth="1"/>
    <col min="8190" max="8190" width="11.26953125" style="571" customWidth="1"/>
    <col min="8191" max="8191" width="13.54296875" style="571" customWidth="1"/>
    <col min="8192" max="8192" width="13" style="571" customWidth="1"/>
    <col min="8193" max="8442" width="9.1796875" style="571"/>
    <col min="8443" max="8443" width="9" style="571" customWidth="1"/>
    <col min="8444" max="8444" width="54.26953125" style="571" customWidth="1"/>
    <col min="8445" max="8445" width="11.54296875" style="571" customWidth="1"/>
    <col min="8446" max="8446" width="11.26953125" style="571" customWidth="1"/>
    <col min="8447" max="8447" width="13.54296875" style="571" customWidth="1"/>
    <col min="8448" max="8448" width="13" style="571" customWidth="1"/>
    <col min="8449" max="8698" width="9.1796875" style="571"/>
    <col min="8699" max="8699" width="9" style="571" customWidth="1"/>
    <col min="8700" max="8700" width="54.26953125" style="571" customWidth="1"/>
    <col min="8701" max="8701" width="11.54296875" style="571" customWidth="1"/>
    <col min="8702" max="8702" width="11.26953125" style="571" customWidth="1"/>
    <col min="8703" max="8703" width="13.54296875" style="571" customWidth="1"/>
    <col min="8704" max="8704" width="13" style="571" customWidth="1"/>
    <col min="8705" max="8954" width="9.1796875" style="571"/>
    <col min="8955" max="8955" width="9" style="571" customWidth="1"/>
    <col min="8956" max="8956" width="54.26953125" style="571" customWidth="1"/>
    <col min="8957" max="8957" width="11.54296875" style="571" customWidth="1"/>
    <col min="8958" max="8958" width="11.26953125" style="571" customWidth="1"/>
    <col min="8959" max="8959" width="13.54296875" style="571" customWidth="1"/>
    <col min="8960" max="8960" width="13" style="571" customWidth="1"/>
    <col min="8961" max="9210" width="9.1796875" style="571"/>
    <col min="9211" max="9211" width="9" style="571" customWidth="1"/>
    <col min="9212" max="9212" width="54.26953125" style="571" customWidth="1"/>
    <col min="9213" max="9213" width="11.54296875" style="571" customWidth="1"/>
    <col min="9214" max="9214" width="11.26953125" style="571" customWidth="1"/>
    <col min="9215" max="9215" width="13.54296875" style="571" customWidth="1"/>
    <col min="9216" max="9216" width="13" style="571" customWidth="1"/>
    <col min="9217" max="9466" width="9.1796875" style="571"/>
    <col min="9467" max="9467" width="9" style="571" customWidth="1"/>
    <col min="9468" max="9468" width="54.26953125" style="571" customWidth="1"/>
    <col min="9469" max="9469" width="11.54296875" style="571" customWidth="1"/>
    <col min="9470" max="9470" width="11.26953125" style="571" customWidth="1"/>
    <col min="9471" max="9471" width="13.54296875" style="571" customWidth="1"/>
    <col min="9472" max="9472" width="13" style="571" customWidth="1"/>
    <col min="9473" max="9722" width="9.1796875" style="571"/>
    <col min="9723" max="9723" width="9" style="571" customWidth="1"/>
    <col min="9724" max="9724" width="54.26953125" style="571" customWidth="1"/>
    <col min="9725" max="9725" width="11.54296875" style="571" customWidth="1"/>
    <col min="9726" max="9726" width="11.26953125" style="571" customWidth="1"/>
    <col min="9727" max="9727" width="13.54296875" style="571" customWidth="1"/>
    <col min="9728" max="9728" width="13" style="571" customWidth="1"/>
    <col min="9729" max="9978" width="9.1796875" style="571"/>
    <col min="9979" max="9979" width="9" style="571" customWidth="1"/>
    <col min="9980" max="9980" width="54.26953125" style="571" customWidth="1"/>
    <col min="9981" max="9981" width="11.54296875" style="571" customWidth="1"/>
    <col min="9982" max="9982" width="11.26953125" style="571" customWidth="1"/>
    <col min="9983" max="9983" width="13.54296875" style="571" customWidth="1"/>
    <col min="9984" max="9984" width="13" style="571" customWidth="1"/>
    <col min="9985" max="10234" width="9.1796875" style="571"/>
    <col min="10235" max="10235" width="9" style="571" customWidth="1"/>
    <col min="10236" max="10236" width="54.26953125" style="571" customWidth="1"/>
    <col min="10237" max="10237" width="11.54296875" style="571" customWidth="1"/>
    <col min="10238" max="10238" width="11.26953125" style="571" customWidth="1"/>
    <col min="10239" max="10239" width="13.54296875" style="571" customWidth="1"/>
    <col min="10240" max="10240" width="13" style="571" customWidth="1"/>
    <col min="10241" max="10490" width="9.1796875" style="571"/>
    <col min="10491" max="10491" width="9" style="571" customWidth="1"/>
    <col min="10492" max="10492" width="54.26953125" style="571" customWidth="1"/>
    <col min="10493" max="10493" width="11.54296875" style="571" customWidth="1"/>
    <col min="10494" max="10494" width="11.26953125" style="571" customWidth="1"/>
    <col min="10495" max="10495" width="13.54296875" style="571" customWidth="1"/>
    <col min="10496" max="10496" width="13" style="571" customWidth="1"/>
    <col min="10497" max="10746" width="9.1796875" style="571"/>
    <col min="10747" max="10747" width="9" style="571" customWidth="1"/>
    <col min="10748" max="10748" width="54.26953125" style="571" customWidth="1"/>
    <col min="10749" max="10749" width="11.54296875" style="571" customWidth="1"/>
    <col min="10750" max="10750" width="11.26953125" style="571" customWidth="1"/>
    <col min="10751" max="10751" width="13.54296875" style="571" customWidth="1"/>
    <col min="10752" max="10752" width="13" style="571" customWidth="1"/>
    <col min="10753" max="11002" width="9.1796875" style="571"/>
    <col min="11003" max="11003" width="9" style="571" customWidth="1"/>
    <col min="11004" max="11004" width="54.26953125" style="571" customWidth="1"/>
    <col min="11005" max="11005" width="11.54296875" style="571" customWidth="1"/>
    <col min="11006" max="11006" width="11.26953125" style="571" customWidth="1"/>
    <col min="11007" max="11007" width="13.54296875" style="571" customWidth="1"/>
    <col min="11008" max="11008" width="13" style="571" customWidth="1"/>
    <col min="11009" max="11258" width="9.1796875" style="571"/>
    <col min="11259" max="11259" width="9" style="571" customWidth="1"/>
    <col min="11260" max="11260" width="54.26953125" style="571" customWidth="1"/>
    <col min="11261" max="11261" width="11.54296875" style="571" customWidth="1"/>
    <col min="11262" max="11262" width="11.26953125" style="571" customWidth="1"/>
    <col min="11263" max="11263" width="13.54296875" style="571" customWidth="1"/>
    <col min="11264" max="11264" width="13" style="571" customWidth="1"/>
    <col min="11265" max="11514" width="9.1796875" style="571"/>
    <col min="11515" max="11515" width="9" style="571" customWidth="1"/>
    <col min="11516" max="11516" width="54.26953125" style="571" customWidth="1"/>
    <col min="11517" max="11517" width="11.54296875" style="571" customWidth="1"/>
    <col min="11518" max="11518" width="11.26953125" style="571" customWidth="1"/>
    <col min="11519" max="11519" width="13.54296875" style="571" customWidth="1"/>
    <col min="11520" max="11520" width="13" style="571" customWidth="1"/>
    <col min="11521" max="11770" width="9.1796875" style="571"/>
    <col min="11771" max="11771" width="9" style="571" customWidth="1"/>
    <col min="11772" max="11772" width="54.26953125" style="571" customWidth="1"/>
    <col min="11773" max="11773" width="11.54296875" style="571" customWidth="1"/>
    <col min="11774" max="11774" width="11.26953125" style="571" customWidth="1"/>
    <col min="11775" max="11775" width="13.54296875" style="571" customWidth="1"/>
    <col min="11776" max="11776" width="13" style="571" customWidth="1"/>
    <col min="11777" max="12026" width="9.1796875" style="571"/>
    <col min="12027" max="12027" width="9" style="571" customWidth="1"/>
    <col min="12028" max="12028" width="54.26953125" style="571" customWidth="1"/>
    <col min="12029" max="12029" width="11.54296875" style="571" customWidth="1"/>
    <col min="12030" max="12030" width="11.26953125" style="571" customWidth="1"/>
    <col min="12031" max="12031" width="13.54296875" style="571" customWidth="1"/>
    <col min="12032" max="12032" width="13" style="571" customWidth="1"/>
    <col min="12033" max="12282" width="9.1796875" style="571"/>
    <col min="12283" max="12283" width="9" style="571" customWidth="1"/>
    <col min="12284" max="12284" width="54.26953125" style="571" customWidth="1"/>
    <col min="12285" max="12285" width="11.54296875" style="571" customWidth="1"/>
    <col min="12286" max="12286" width="11.26953125" style="571" customWidth="1"/>
    <col min="12287" max="12287" width="13.54296875" style="571" customWidth="1"/>
    <col min="12288" max="12288" width="13" style="571" customWidth="1"/>
    <col min="12289" max="12538" width="9.1796875" style="571"/>
    <col min="12539" max="12539" width="9" style="571" customWidth="1"/>
    <col min="12540" max="12540" width="54.26953125" style="571" customWidth="1"/>
    <col min="12541" max="12541" width="11.54296875" style="571" customWidth="1"/>
    <col min="12542" max="12542" width="11.26953125" style="571" customWidth="1"/>
    <col min="12543" max="12543" width="13.54296875" style="571" customWidth="1"/>
    <col min="12544" max="12544" width="13" style="571" customWidth="1"/>
    <col min="12545" max="12794" width="9.1796875" style="571"/>
    <col min="12795" max="12795" width="9" style="571" customWidth="1"/>
    <col min="12796" max="12796" width="54.26953125" style="571" customWidth="1"/>
    <col min="12797" max="12797" width="11.54296875" style="571" customWidth="1"/>
    <col min="12798" max="12798" width="11.26953125" style="571" customWidth="1"/>
    <col min="12799" max="12799" width="13.54296875" style="571" customWidth="1"/>
    <col min="12800" max="12800" width="13" style="571" customWidth="1"/>
    <col min="12801" max="13050" width="9.1796875" style="571"/>
    <col min="13051" max="13051" width="9" style="571" customWidth="1"/>
    <col min="13052" max="13052" width="54.26953125" style="571" customWidth="1"/>
    <col min="13053" max="13053" width="11.54296875" style="571" customWidth="1"/>
    <col min="13054" max="13054" width="11.26953125" style="571" customWidth="1"/>
    <col min="13055" max="13055" width="13.54296875" style="571" customWidth="1"/>
    <col min="13056" max="13056" width="13" style="571" customWidth="1"/>
    <col min="13057" max="13306" width="9.1796875" style="571"/>
    <col min="13307" max="13307" width="9" style="571" customWidth="1"/>
    <col min="13308" max="13308" width="54.26953125" style="571" customWidth="1"/>
    <col min="13309" max="13309" width="11.54296875" style="571" customWidth="1"/>
    <col min="13310" max="13310" width="11.26953125" style="571" customWidth="1"/>
    <col min="13311" max="13311" width="13.54296875" style="571" customWidth="1"/>
    <col min="13312" max="13312" width="13" style="571" customWidth="1"/>
    <col min="13313" max="13562" width="9.1796875" style="571"/>
    <col min="13563" max="13563" width="9" style="571" customWidth="1"/>
    <col min="13564" max="13564" width="54.26953125" style="571" customWidth="1"/>
    <col min="13565" max="13565" width="11.54296875" style="571" customWidth="1"/>
    <col min="13566" max="13566" width="11.26953125" style="571" customWidth="1"/>
    <col min="13567" max="13567" width="13.54296875" style="571" customWidth="1"/>
    <col min="13568" max="13568" width="13" style="571" customWidth="1"/>
    <col min="13569" max="13818" width="9.1796875" style="571"/>
    <col min="13819" max="13819" width="9" style="571" customWidth="1"/>
    <col min="13820" max="13820" width="54.26953125" style="571" customWidth="1"/>
    <col min="13821" max="13821" width="11.54296875" style="571" customWidth="1"/>
    <col min="13822" max="13822" width="11.26953125" style="571" customWidth="1"/>
    <col min="13823" max="13823" width="13.54296875" style="571" customWidth="1"/>
    <col min="13824" max="13824" width="13" style="571" customWidth="1"/>
    <col min="13825" max="14074" width="9.1796875" style="571"/>
    <col min="14075" max="14075" width="9" style="571" customWidth="1"/>
    <col min="14076" max="14076" width="54.26953125" style="571" customWidth="1"/>
    <col min="14077" max="14077" width="11.54296875" style="571" customWidth="1"/>
    <col min="14078" max="14078" width="11.26953125" style="571" customWidth="1"/>
    <col min="14079" max="14079" width="13.54296875" style="571" customWidth="1"/>
    <col min="14080" max="14080" width="13" style="571" customWidth="1"/>
    <col min="14081" max="14330" width="9.1796875" style="571"/>
    <col min="14331" max="14331" width="9" style="571" customWidth="1"/>
    <col min="14332" max="14332" width="54.26953125" style="571" customWidth="1"/>
    <col min="14333" max="14333" width="11.54296875" style="571" customWidth="1"/>
    <col min="14334" max="14334" width="11.26953125" style="571" customWidth="1"/>
    <col min="14335" max="14335" width="13.54296875" style="571" customWidth="1"/>
    <col min="14336" max="14336" width="13" style="571" customWidth="1"/>
    <col min="14337" max="14586" width="9.1796875" style="571"/>
    <col min="14587" max="14587" width="9" style="571" customWidth="1"/>
    <col min="14588" max="14588" width="54.26953125" style="571" customWidth="1"/>
    <col min="14589" max="14589" width="11.54296875" style="571" customWidth="1"/>
    <col min="14590" max="14590" width="11.26953125" style="571" customWidth="1"/>
    <col min="14591" max="14591" width="13.54296875" style="571" customWidth="1"/>
    <col min="14592" max="14592" width="13" style="571" customWidth="1"/>
    <col min="14593" max="14842" width="9.1796875" style="571"/>
    <col min="14843" max="14843" width="9" style="571" customWidth="1"/>
    <col min="14844" max="14844" width="54.26953125" style="571" customWidth="1"/>
    <col min="14845" max="14845" width="11.54296875" style="571" customWidth="1"/>
    <col min="14846" max="14846" width="11.26953125" style="571" customWidth="1"/>
    <col min="14847" max="14847" width="13.54296875" style="571" customWidth="1"/>
    <col min="14848" max="14848" width="13" style="571" customWidth="1"/>
    <col min="14849" max="15098" width="9.1796875" style="571"/>
    <col min="15099" max="15099" width="9" style="571" customWidth="1"/>
    <col min="15100" max="15100" width="54.26953125" style="571" customWidth="1"/>
    <col min="15101" max="15101" width="11.54296875" style="571" customWidth="1"/>
    <col min="15102" max="15102" width="11.26953125" style="571" customWidth="1"/>
    <col min="15103" max="15103" width="13.54296875" style="571" customWidth="1"/>
    <col min="15104" max="15104" width="13" style="571" customWidth="1"/>
    <col min="15105" max="15354" width="9.1796875" style="571"/>
    <col min="15355" max="15355" width="9" style="571" customWidth="1"/>
    <col min="15356" max="15356" width="54.26953125" style="571" customWidth="1"/>
    <col min="15357" max="15357" width="11.54296875" style="571" customWidth="1"/>
    <col min="15358" max="15358" width="11.26953125" style="571" customWidth="1"/>
    <col min="15359" max="15359" width="13.54296875" style="571" customWidth="1"/>
    <col min="15360" max="15360" width="13" style="571" customWidth="1"/>
    <col min="15361" max="15610" width="9.1796875" style="571"/>
    <col min="15611" max="15611" width="9" style="571" customWidth="1"/>
    <col min="15612" max="15612" width="54.26953125" style="571" customWidth="1"/>
    <col min="15613" max="15613" width="11.54296875" style="571" customWidth="1"/>
    <col min="15614" max="15614" width="11.26953125" style="571" customWidth="1"/>
    <col min="15615" max="15615" width="13.54296875" style="571" customWidth="1"/>
    <col min="15616" max="15616" width="13" style="571" customWidth="1"/>
    <col min="15617" max="15866" width="9.1796875" style="571"/>
    <col min="15867" max="15867" width="9" style="571" customWidth="1"/>
    <col min="15868" max="15868" width="54.26953125" style="571" customWidth="1"/>
    <col min="15869" max="15869" width="11.54296875" style="571" customWidth="1"/>
    <col min="15870" max="15870" width="11.26953125" style="571" customWidth="1"/>
    <col min="15871" max="15871" width="13.54296875" style="571" customWidth="1"/>
    <col min="15872" max="15872" width="13" style="571" customWidth="1"/>
    <col min="15873" max="16122" width="9.1796875" style="571"/>
    <col min="16123" max="16123" width="9" style="571" customWidth="1"/>
    <col min="16124" max="16124" width="54.26953125" style="571" customWidth="1"/>
    <col min="16125" max="16125" width="11.54296875" style="571" customWidth="1"/>
    <col min="16126" max="16126" width="11.26953125" style="571" customWidth="1"/>
    <col min="16127" max="16127" width="13.54296875" style="571" customWidth="1"/>
    <col min="16128" max="16128" width="13" style="571" customWidth="1"/>
    <col min="16129" max="16384" width="9.1796875" style="571"/>
  </cols>
  <sheetData>
    <row r="1" spans="1:6">
      <c r="A1" s="959" t="s">
        <v>1643</v>
      </c>
      <c r="B1" s="959"/>
      <c r="C1" s="959"/>
      <c r="D1" s="959"/>
      <c r="E1" s="959"/>
      <c r="F1" s="959"/>
    </row>
    <row r="2" spans="1:6" s="574" customFormat="1">
      <c r="A2" s="520" t="s">
        <v>1463</v>
      </c>
      <c r="B2" s="572" t="s">
        <v>0</v>
      </c>
      <c r="C2" s="520" t="s">
        <v>476</v>
      </c>
      <c r="D2" s="520" t="s">
        <v>960</v>
      </c>
      <c r="E2" s="495" t="s">
        <v>1617</v>
      </c>
      <c r="F2" s="573" t="s">
        <v>572</v>
      </c>
    </row>
    <row r="3" spans="1:6">
      <c r="A3" s="523"/>
      <c r="B3" s="575"/>
      <c r="C3" s="523"/>
      <c r="D3" s="523"/>
      <c r="E3" s="567"/>
      <c r="F3" s="576"/>
    </row>
    <row r="4" spans="1:6">
      <c r="A4" s="520">
        <v>122</v>
      </c>
      <c r="B4" s="545" t="s">
        <v>984</v>
      </c>
      <c r="C4" s="525"/>
      <c r="D4" s="525"/>
      <c r="E4" s="518"/>
      <c r="F4" s="577"/>
    </row>
    <row r="5" spans="1:6">
      <c r="A5" s="520"/>
      <c r="B5" s="545"/>
      <c r="C5" s="525"/>
      <c r="D5" s="525"/>
      <c r="E5" s="518"/>
      <c r="F5" s="577"/>
    </row>
    <row r="6" spans="1:6">
      <c r="A6" s="520">
        <v>122.01</v>
      </c>
      <c r="B6" s="578" t="s">
        <v>1618</v>
      </c>
      <c r="C6" s="525"/>
      <c r="D6" s="525"/>
      <c r="E6" s="518"/>
      <c r="F6" s="577"/>
    </row>
    <row r="7" spans="1:6" ht="217">
      <c r="A7" s="579" t="s">
        <v>66</v>
      </c>
      <c r="B7" s="580" t="s">
        <v>1619</v>
      </c>
      <c r="C7" s="581" t="s">
        <v>18</v>
      </c>
      <c r="D7" s="581" t="s">
        <v>533</v>
      </c>
      <c r="E7" s="568"/>
      <c r="F7" s="582"/>
    </row>
    <row r="8" spans="1:6">
      <c r="A8" s="583">
        <v>122.02</v>
      </c>
      <c r="B8" s="578" t="s">
        <v>1620</v>
      </c>
      <c r="C8" s="581"/>
      <c r="D8" s="581"/>
      <c r="E8" s="569"/>
      <c r="F8" s="582"/>
    </row>
    <row r="9" spans="1:6" ht="139.5">
      <c r="A9" s="579" t="s">
        <v>66</v>
      </c>
      <c r="B9" s="580" t="s">
        <v>1621</v>
      </c>
      <c r="C9" s="581" t="s">
        <v>18</v>
      </c>
      <c r="D9" s="839">
        <v>15</v>
      </c>
      <c r="E9" s="840"/>
      <c r="F9" s="821">
        <f t="shared" ref="F9:F10" si="0">D9*E9</f>
        <v>0</v>
      </c>
    </row>
    <row r="10" spans="1:6" ht="155">
      <c r="A10" s="583">
        <v>122.03</v>
      </c>
      <c r="B10" s="580" t="s">
        <v>1622</v>
      </c>
      <c r="C10" s="581" t="s">
        <v>18</v>
      </c>
      <c r="D10" s="839">
        <v>2</v>
      </c>
      <c r="E10" s="840"/>
      <c r="F10" s="821">
        <f t="shared" si="0"/>
        <v>0</v>
      </c>
    </row>
    <row r="11" spans="1:6">
      <c r="A11" s="583">
        <v>122.04</v>
      </c>
      <c r="B11" s="578" t="s">
        <v>1623</v>
      </c>
      <c r="C11" s="581"/>
      <c r="D11" s="839"/>
      <c r="E11" s="841"/>
      <c r="F11" s="821"/>
    </row>
    <row r="12" spans="1:6" ht="139.5">
      <c r="A12" s="520" t="s">
        <v>66</v>
      </c>
      <c r="B12" s="584" t="s">
        <v>1624</v>
      </c>
      <c r="C12" s="581" t="s">
        <v>18</v>
      </c>
      <c r="D12" s="839">
        <v>12</v>
      </c>
      <c r="E12" s="840"/>
      <c r="F12" s="821">
        <f t="shared" ref="F12:F16" si="1">D12*E12</f>
        <v>0</v>
      </c>
    </row>
    <row r="13" spans="1:6">
      <c r="A13" s="583">
        <v>122.05</v>
      </c>
      <c r="B13" s="578" t="s">
        <v>1625</v>
      </c>
      <c r="C13" s="581"/>
      <c r="D13" s="581"/>
      <c r="E13" s="569"/>
      <c r="F13" s="582">
        <f>IFERROR(D13*E13,"-")</f>
        <v>0</v>
      </c>
    </row>
    <row r="14" spans="1:6" ht="31">
      <c r="A14" s="579" t="s">
        <v>66</v>
      </c>
      <c r="B14" s="580" t="s">
        <v>1626</v>
      </c>
      <c r="C14" s="581" t="s">
        <v>18</v>
      </c>
      <c r="D14" s="839">
        <v>30</v>
      </c>
      <c r="E14" s="840"/>
      <c r="F14" s="821">
        <f t="shared" si="1"/>
        <v>0</v>
      </c>
    </row>
    <row r="15" spans="1:6" ht="31">
      <c r="A15" s="579" t="s">
        <v>1383</v>
      </c>
      <c r="B15" s="580" t="s">
        <v>1627</v>
      </c>
      <c r="C15" s="581" t="s">
        <v>18</v>
      </c>
      <c r="D15" s="839">
        <v>15</v>
      </c>
      <c r="E15" s="840"/>
      <c r="F15" s="821">
        <f t="shared" si="1"/>
        <v>0</v>
      </c>
    </row>
    <row r="16" spans="1:6" ht="31">
      <c r="A16" s="579" t="s">
        <v>1392</v>
      </c>
      <c r="B16" s="580" t="s">
        <v>1628</v>
      </c>
      <c r="C16" s="581" t="s">
        <v>18</v>
      </c>
      <c r="D16" s="839">
        <v>2</v>
      </c>
      <c r="E16" s="840"/>
      <c r="F16" s="821">
        <f t="shared" si="1"/>
        <v>0</v>
      </c>
    </row>
    <row r="17" spans="1:6">
      <c r="A17" s="583">
        <v>122.06</v>
      </c>
      <c r="B17" s="578" t="s">
        <v>1629</v>
      </c>
      <c r="C17" s="585"/>
      <c r="D17" s="839"/>
      <c r="E17" s="841"/>
      <c r="F17" s="821"/>
    </row>
    <row r="18" spans="1:6" ht="139.5">
      <c r="A18" s="520" t="s">
        <v>66</v>
      </c>
      <c r="B18" s="580" t="s">
        <v>1630</v>
      </c>
      <c r="C18" s="581" t="s">
        <v>18</v>
      </c>
      <c r="D18" s="839">
        <v>40</v>
      </c>
      <c r="E18" s="840"/>
      <c r="F18" s="821">
        <f t="shared" ref="F18" si="2">D18*E18</f>
        <v>0</v>
      </c>
    </row>
    <row r="19" spans="1:6" ht="170.5">
      <c r="A19" s="583">
        <v>122.07</v>
      </c>
      <c r="B19" s="580" t="s">
        <v>1631</v>
      </c>
      <c r="C19" s="581" t="s">
        <v>736</v>
      </c>
      <c r="D19" s="581" t="s">
        <v>533</v>
      </c>
      <c r="E19" s="568"/>
      <c r="F19" s="582" t="str">
        <f>IFERROR(E19*D19,"--")</f>
        <v>--</v>
      </c>
    </row>
    <row r="20" spans="1:6" ht="77.5">
      <c r="A20" s="583">
        <v>122.08</v>
      </c>
      <c r="B20" s="580" t="s">
        <v>1632</v>
      </c>
      <c r="C20" s="581" t="s">
        <v>736</v>
      </c>
      <c r="D20" s="581" t="s">
        <v>533</v>
      </c>
      <c r="E20" s="568"/>
      <c r="F20" s="582" t="str">
        <f>IFERROR(E20*D20,"--")</f>
        <v>--</v>
      </c>
    </row>
    <row r="21" spans="1:6">
      <c r="A21" s="583">
        <v>122.09</v>
      </c>
      <c r="B21" s="578" t="s">
        <v>1633</v>
      </c>
      <c r="C21" s="581"/>
      <c r="D21" s="581"/>
      <c r="E21" s="569"/>
      <c r="F21" s="582">
        <f>IFERROR(D21*E21,"-")</f>
        <v>0</v>
      </c>
    </row>
    <row r="22" spans="1:6" ht="409.5">
      <c r="A22" s="583" t="s">
        <v>66</v>
      </c>
      <c r="B22" s="580" t="s">
        <v>1634</v>
      </c>
      <c r="C22" s="581" t="s">
        <v>18</v>
      </c>
      <c r="D22" s="581" t="s">
        <v>533</v>
      </c>
      <c r="E22" s="568"/>
      <c r="F22" s="582" t="str">
        <f>IFERROR(E22*D22,"--")</f>
        <v>--</v>
      </c>
    </row>
    <row r="23" spans="1:6">
      <c r="A23" s="583">
        <v>122.1</v>
      </c>
      <c r="B23" s="578" t="s">
        <v>1635</v>
      </c>
      <c r="C23" s="581"/>
      <c r="D23" s="581"/>
      <c r="E23" s="569"/>
      <c r="F23" s="582"/>
    </row>
    <row r="24" spans="1:6" ht="62">
      <c r="A24" s="583" t="s">
        <v>66</v>
      </c>
      <c r="B24" s="586" t="s">
        <v>1636</v>
      </c>
      <c r="C24" s="581" t="s">
        <v>67</v>
      </c>
      <c r="D24" s="581" t="s">
        <v>533</v>
      </c>
      <c r="E24" s="568"/>
      <c r="F24" s="582"/>
    </row>
    <row r="25" spans="1:6">
      <c r="A25" s="583"/>
      <c r="B25" s="586"/>
      <c r="C25" s="581"/>
      <c r="D25" s="581"/>
      <c r="E25" s="569"/>
      <c r="F25" s="582"/>
    </row>
    <row r="26" spans="1:6">
      <c r="A26" s="583">
        <v>122.11</v>
      </c>
      <c r="B26" s="578" t="s">
        <v>1637</v>
      </c>
      <c r="C26" s="581"/>
      <c r="D26" s="581"/>
      <c r="E26" s="569"/>
      <c r="F26" s="582"/>
    </row>
    <row r="27" spans="1:6" ht="387.5">
      <c r="A27" s="583" t="s">
        <v>66</v>
      </c>
      <c r="B27" s="587" t="s">
        <v>1638</v>
      </c>
      <c r="C27" s="581" t="s">
        <v>67</v>
      </c>
      <c r="D27" s="839">
        <v>1</v>
      </c>
      <c r="E27" s="840"/>
      <c r="F27" s="821">
        <f t="shared" ref="F27:F28" si="3">D27*E27</f>
        <v>0</v>
      </c>
    </row>
    <row r="28" spans="1:6" ht="62">
      <c r="A28" s="583" t="s">
        <v>1383</v>
      </c>
      <c r="B28" s="587" t="s">
        <v>1639</v>
      </c>
      <c r="C28" s="581" t="s">
        <v>67</v>
      </c>
      <c r="D28" s="839">
        <v>300</v>
      </c>
      <c r="E28" s="840"/>
      <c r="F28" s="821">
        <f t="shared" si="3"/>
        <v>0</v>
      </c>
    </row>
    <row r="29" spans="1:6">
      <c r="A29" s="583"/>
      <c r="B29" s="586"/>
      <c r="C29" s="581"/>
      <c r="D29" s="581"/>
      <c r="E29" s="569"/>
      <c r="F29" s="582"/>
    </row>
    <row r="30" spans="1:6">
      <c r="A30" s="579"/>
      <c r="B30" s="588"/>
      <c r="C30" s="589"/>
      <c r="D30" s="590"/>
      <c r="E30" s="570"/>
      <c r="F30" s="577"/>
    </row>
    <row r="31" spans="1:6">
      <c r="A31" s="520"/>
      <c r="B31" s="547" t="s">
        <v>1644</v>
      </c>
      <c r="C31" s="520"/>
      <c r="D31" s="525"/>
      <c r="E31" s="518"/>
      <c r="F31" s="591">
        <f>SUM(F7:F30)</f>
        <v>0</v>
      </c>
    </row>
    <row r="32" spans="1:6">
      <c r="A32" s="520"/>
      <c r="B32" s="547"/>
      <c r="C32" s="520"/>
      <c r="D32" s="525"/>
      <c r="E32" s="518"/>
      <c r="F32" s="592"/>
    </row>
    <row r="33" spans="1:6">
      <c r="A33" s="520"/>
      <c r="B33" s="964" t="s">
        <v>204</v>
      </c>
      <c r="C33" s="964"/>
      <c r="D33" s="959"/>
      <c r="E33" s="959"/>
      <c r="F33" s="963"/>
    </row>
    <row r="34" spans="1:6">
      <c r="A34" s="525" t="s">
        <v>19</v>
      </c>
      <c r="B34" s="965" t="s">
        <v>1640</v>
      </c>
      <c r="C34" s="965"/>
      <c r="D34" s="960"/>
      <c r="E34" s="960"/>
      <c r="F34" s="966"/>
    </row>
    <row r="35" spans="1:6">
      <c r="A35" s="525" t="s">
        <v>20</v>
      </c>
      <c r="B35" s="965" t="s">
        <v>1641</v>
      </c>
      <c r="C35" s="965"/>
      <c r="D35" s="960"/>
      <c r="E35" s="960"/>
      <c r="F35" s="966"/>
    </row>
  </sheetData>
  <sheetProtection algorithmName="SHA-512" hashValue="abhWAjXVqP2rjv2szr6MdLXsHKIdchyfIImF7gjNvafztQ34u76nSFd9T4e+ywtJXNjLZj9AlVogPOqXJfSlYw==" saltValue="YkbhyxWOr/j+XW4PGwdfBQ==" spinCount="100000" sheet="1" objects="1" scenarios="1"/>
  <mergeCells count="4">
    <mergeCell ref="A1:F1"/>
    <mergeCell ref="B33:F33"/>
    <mergeCell ref="B34:F34"/>
    <mergeCell ref="B35:F35"/>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F46"/>
  <sheetViews>
    <sheetView topLeftCell="A2" workbookViewId="0">
      <selection activeCell="D6" sqref="D6"/>
    </sheetView>
  </sheetViews>
  <sheetFormatPr defaultColWidth="9.1796875" defaultRowHeight="15.5"/>
  <cols>
    <col min="1" max="1" width="11.453125" style="615" customWidth="1"/>
    <col min="2" max="2" width="59" style="616" customWidth="1"/>
    <col min="3" max="3" width="12.81640625" style="617" customWidth="1"/>
    <col min="4" max="4" width="14.1796875" style="617" customWidth="1"/>
    <col min="5" max="5" width="13.453125" style="618" customWidth="1"/>
    <col min="6" max="6" width="13" style="619" customWidth="1"/>
    <col min="7" max="255" width="9.1796875" style="598"/>
    <col min="256" max="256" width="9" style="598" customWidth="1"/>
    <col min="257" max="257" width="54.26953125" style="598" customWidth="1"/>
    <col min="258" max="258" width="11.54296875" style="598" customWidth="1"/>
    <col min="259" max="259" width="11.26953125" style="598" customWidth="1"/>
    <col min="260" max="260" width="10.7265625" style="598" customWidth="1"/>
    <col min="261" max="261" width="13" style="598" customWidth="1"/>
    <col min="262" max="511" width="9.1796875" style="598"/>
    <col min="512" max="512" width="9" style="598" customWidth="1"/>
    <col min="513" max="513" width="54.26953125" style="598" customWidth="1"/>
    <col min="514" max="514" width="11.54296875" style="598" customWidth="1"/>
    <col min="515" max="515" width="11.26953125" style="598" customWidth="1"/>
    <col min="516" max="516" width="10.7265625" style="598" customWidth="1"/>
    <col min="517" max="517" width="13" style="598" customWidth="1"/>
    <col min="518" max="767" width="9.1796875" style="598"/>
    <col min="768" max="768" width="9" style="598" customWidth="1"/>
    <col min="769" max="769" width="54.26953125" style="598" customWidth="1"/>
    <col min="770" max="770" width="11.54296875" style="598" customWidth="1"/>
    <col min="771" max="771" width="11.26953125" style="598" customWidth="1"/>
    <col min="772" max="772" width="10.7265625" style="598" customWidth="1"/>
    <col min="773" max="773" width="13" style="598" customWidth="1"/>
    <col min="774" max="1023" width="9.1796875" style="598"/>
    <col min="1024" max="1024" width="9" style="598" customWidth="1"/>
    <col min="1025" max="1025" width="54.26953125" style="598" customWidth="1"/>
    <col min="1026" max="1026" width="11.54296875" style="598" customWidth="1"/>
    <col min="1027" max="1027" width="11.26953125" style="598" customWidth="1"/>
    <col min="1028" max="1028" width="10.7265625" style="598" customWidth="1"/>
    <col min="1029" max="1029" width="13" style="598" customWidth="1"/>
    <col min="1030" max="1279" width="9.1796875" style="598"/>
    <col min="1280" max="1280" width="9" style="598" customWidth="1"/>
    <col min="1281" max="1281" width="54.26953125" style="598" customWidth="1"/>
    <col min="1282" max="1282" width="11.54296875" style="598" customWidth="1"/>
    <col min="1283" max="1283" width="11.26953125" style="598" customWidth="1"/>
    <col min="1284" max="1284" width="10.7265625" style="598" customWidth="1"/>
    <col min="1285" max="1285" width="13" style="598" customWidth="1"/>
    <col min="1286" max="1535" width="9.1796875" style="598"/>
    <col min="1536" max="1536" width="9" style="598" customWidth="1"/>
    <col min="1537" max="1537" width="54.26953125" style="598" customWidth="1"/>
    <col min="1538" max="1538" width="11.54296875" style="598" customWidth="1"/>
    <col min="1539" max="1539" width="11.26953125" style="598" customWidth="1"/>
    <col min="1540" max="1540" width="10.7265625" style="598" customWidth="1"/>
    <col min="1541" max="1541" width="13" style="598" customWidth="1"/>
    <col min="1542" max="1791" width="9.1796875" style="598"/>
    <col min="1792" max="1792" width="9" style="598" customWidth="1"/>
    <col min="1793" max="1793" width="54.26953125" style="598" customWidth="1"/>
    <col min="1794" max="1794" width="11.54296875" style="598" customWidth="1"/>
    <col min="1795" max="1795" width="11.26953125" style="598" customWidth="1"/>
    <col min="1796" max="1796" width="10.7265625" style="598" customWidth="1"/>
    <col min="1797" max="1797" width="13" style="598" customWidth="1"/>
    <col min="1798" max="2047" width="9.1796875" style="598"/>
    <col min="2048" max="2048" width="9" style="598" customWidth="1"/>
    <col min="2049" max="2049" width="54.26953125" style="598" customWidth="1"/>
    <col min="2050" max="2050" width="11.54296875" style="598" customWidth="1"/>
    <col min="2051" max="2051" width="11.26953125" style="598" customWidth="1"/>
    <col min="2052" max="2052" width="10.7265625" style="598" customWidth="1"/>
    <col min="2053" max="2053" width="13" style="598" customWidth="1"/>
    <col min="2054" max="2303" width="9.1796875" style="598"/>
    <col min="2304" max="2304" width="9" style="598" customWidth="1"/>
    <col min="2305" max="2305" width="54.26953125" style="598" customWidth="1"/>
    <col min="2306" max="2306" width="11.54296875" style="598" customWidth="1"/>
    <col min="2307" max="2307" width="11.26953125" style="598" customWidth="1"/>
    <col min="2308" max="2308" width="10.7265625" style="598" customWidth="1"/>
    <col min="2309" max="2309" width="13" style="598" customWidth="1"/>
    <col min="2310" max="2559" width="9.1796875" style="598"/>
    <col min="2560" max="2560" width="9" style="598" customWidth="1"/>
    <col min="2561" max="2561" width="54.26953125" style="598" customWidth="1"/>
    <col min="2562" max="2562" width="11.54296875" style="598" customWidth="1"/>
    <col min="2563" max="2563" width="11.26953125" style="598" customWidth="1"/>
    <col min="2564" max="2564" width="10.7265625" style="598" customWidth="1"/>
    <col min="2565" max="2565" width="13" style="598" customWidth="1"/>
    <col min="2566" max="2815" width="9.1796875" style="598"/>
    <col min="2816" max="2816" width="9" style="598" customWidth="1"/>
    <col min="2817" max="2817" width="54.26953125" style="598" customWidth="1"/>
    <col min="2818" max="2818" width="11.54296875" style="598" customWidth="1"/>
    <col min="2819" max="2819" width="11.26953125" style="598" customWidth="1"/>
    <col min="2820" max="2820" width="10.7265625" style="598" customWidth="1"/>
    <col min="2821" max="2821" width="13" style="598" customWidth="1"/>
    <col min="2822" max="3071" width="9.1796875" style="598"/>
    <col min="3072" max="3072" width="9" style="598" customWidth="1"/>
    <col min="3073" max="3073" width="54.26953125" style="598" customWidth="1"/>
    <col min="3074" max="3074" width="11.54296875" style="598" customWidth="1"/>
    <col min="3075" max="3075" width="11.26953125" style="598" customWidth="1"/>
    <col min="3076" max="3076" width="10.7265625" style="598" customWidth="1"/>
    <col min="3077" max="3077" width="13" style="598" customWidth="1"/>
    <col min="3078" max="3327" width="9.1796875" style="598"/>
    <col min="3328" max="3328" width="9" style="598" customWidth="1"/>
    <col min="3329" max="3329" width="54.26953125" style="598" customWidth="1"/>
    <col min="3330" max="3330" width="11.54296875" style="598" customWidth="1"/>
    <col min="3331" max="3331" width="11.26953125" style="598" customWidth="1"/>
    <col min="3332" max="3332" width="10.7265625" style="598" customWidth="1"/>
    <col min="3333" max="3333" width="13" style="598" customWidth="1"/>
    <col min="3334" max="3583" width="9.1796875" style="598"/>
    <col min="3584" max="3584" width="9" style="598" customWidth="1"/>
    <col min="3585" max="3585" width="54.26953125" style="598" customWidth="1"/>
    <col min="3586" max="3586" width="11.54296875" style="598" customWidth="1"/>
    <col min="3587" max="3587" width="11.26953125" style="598" customWidth="1"/>
    <col min="3588" max="3588" width="10.7265625" style="598" customWidth="1"/>
    <col min="3589" max="3589" width="13" style="598" customWidth="1"/>
    <col min="3590" max="3839" width="9.1796875" style="598"/>
    <col min="3840" max="3840" width="9" style="598" customWidth="1"/>
    <col min="3841" max="3841" width="54.26953125" style="598" customWidth="1"/>
    <col min="3842" max="3842" width="11.54296875" style="598" customWidth="1"/>
    <col min="3843" max="3843" width="11.26953125" style="598" customWidth="1"/>
    <col min="3844" max="3844" width="10.7265625" style="598" customWidth="1"/>
    <col min="3845" max="3845" width="13" style="598" customWidth="1"/>
    <col min="3846" max="4095" width="9.1796875" style="598"/>
    <col min="4096" max="4096" width="9" style="598" customWidth="1"/>
    <col min="4097" max="4097" width="54.26953125" style="598" customWidth="1"/>
    <col min="4098" max="4098" width="11.54296875" style="598" customWidth="1"/>
    <col min="4099" max="4099" width="11.26953125" style="598" customWidth="1"/>
    <col min="4100" max="4100" width="10.7265625" style="598" customWidth="1"/>
    <col min="4101" max="4101" width="13" style="598" customWidth="1"/>
    <col min="4102" max="4351" width="9.1796875" style="598"/>
    <col min="4352" max="4352" width="9" style="598" customWidth="1"/>
    <col min="4353" max="4353" width="54.26953125" style="598" customWidth="1"/>
    <col min="4354" max="4354" width="11.54296875" style="598" customWidth="1"/>
    <col min="4355" max="4355" width="11.26953125" style="598" customWidth="1"/>
    <col min="4356" max="4356" width="10.7265625" style="598" customWidth="1"/>
    <col min="4357" max="4357" width="13" style="598" customWidth="1"/>
    <col min="4358" max="4607" width="9.1796875" style="598"/>
    <col min="4608" max="4608" width="9" style="598" customWidth="1"/>
    <col min="4609" max="4609" width="54.26953125" style="598" customWidth="1"/>
    <col min="4610" max="4610" width="11.54296875" style="598" customWidth="1"/>
    <col min="4611" max="4611" width="11.26953125" style="598" customWidth="1"/>
    <col min="4612" max="4612" width="10.7265625" style="598" customWidth="1"/>
    <col min="4613" max="4613" width="13" style="598" customWidth="1"/>
    <col min="4614" max="4863" width="9.1796875" style="598"/>
    <col min="4864" max="4864" width="9" style="598" customWidth="1"/>
    <col min="4865" max="4865" width="54.26953125" style="598" customWidth="1"/>
    <col min="4866" max="4866" width="11.54296875" style="598" customWidth="1"/>
    <col min="4867" max="4867" width="11.26953125" style="598" customWidth="1"/>
    <col min="4868" max="4868" width="10.7265625" style="598" customWidth="1"/>
    <col min="4869" max="4869" width="13" style="598" customWidth="1"/>
    <col min="4870" max="5119" width="9.1796875" style="598"/>
    <col min="5120" max="5120" width="9" style="598" customWidth="1"/>
    <col min="5121" max="5121" width="54.26953125" style="598" customWidth="1"/>
    <col min="5122" max="5122" width="11.54296875" style="598" customWidth="1"/>
    <col min="5123" max="5123" width="11.26953125" style="598" customWidth="1"/>
    <col min="5124" max="5124" width="10.7265625" style="598" customWidth="1"/>
    <col min="5125" max="5125" width="13" style="598" customWidth="1"/>
    <col min="5126" max="5375" width="9.1796875" style="598"/>
    <col min="5376" max="5376" width="9" style="598" customWidth="1"/>
    <col min="5377" max="5377" width="54.26953125" style="598" customWidth="1"/>
    <col min="5378" max="5378" width="11.54296875" style="598" customWidth="1"/>
    <col min="5379" max="5379" width="11.26953125" style="598" customWidth="1"/>
    <col min="5380" max="5380" width="10.7265625" style="598" customWidth="1"/>
    <col min="5381" max="5381" width="13" style="598" customWidth="1"/>
    <col min="5382" max="5631" width="9.1796875" style="598"/>
    <col min="5632" max="5632" width="9" style="598" customWidth="1"/>
    <col min="5633" max="5633" width="54.26953125" style="598" customWidth="1"/>
    <col min="5634" max="5634" width="11.54296875" style="598" customWidth="1"/>
    <col min="5635" max="5635" width="11.26953125" style="598" customWidth="1"/>
    <col min="5636" max="5636" width="10.7265625" style="598" customWidth="1"/>
    <col min="5637" max="5637" width="13" style="598" customWidth="1"/>
    <col min="5638" max="5887" width="9.1796875" style="598"/>
    <col min="5888" max="5888" width="9" style="598" customWidth="1"/>
    <col min="5889" max="5889" width="54.26953125" style="598" customWidth="1"/>
    <col min="5890" max="5890" width="11.54296875" style="598" customWidth="1"/>
    <col min="5891" max="5891" width="11.26953125" style="598" customWidth="1"/>
    <col min="5892" max="5892" width="10.7265625" style="598" customWidth="1"/>
    <col min="5893" max="5893" width="13" style="598" customWidth="1"/>
    <col min="5894" max="6143" width="9.1796875" style="598"/>
    <col min="6144" max="6144" width="9" style="598" customWidth="1"/>
    <col min="6145" max="6145" width="54.26953125" style="598" customWidth="1"/>
    <col min="6146" max="6146" width="11.54296875" style="598" customWidth="1"/>
    <col min="6147" max="6147" width="11.26953125" style="598" customWidth="1"/>
    <col min="6148" max="6148" width="10.7265625" style="598" customWidth="1"/>
    <col min="6149" max="6149" width="13" style="598" customWidth="1"/>
    <col min="6150" max="6399" width="9.1796875" style="598"/>
    <col min="6400" max="6400" width="9" style="598" customWidth="1"/>
    <col min="6401" max="6401" width="54.26953125" style="598" customWidth="1"/>
    <col min="6402" max="6402" width="11.54296875" style="598" customWidth="1"/>
    <col min="6403" max="6403" width="11.26953125" style="598" customWidth="1"/>
    <col min="6404" max="6404" width="10.7265625" style="598" customWidth="1"/>
    <col min="6405" max="6405" width="13" style="598" customWidth="1"/>
    <col min="6406" max="6655" width="9.1796875" style="598"/>
    <col min="6656" max="6656" width="9" style="598" customWidth="1"/>
    <col min="6657" max="6657" width="54.26953125" style="598" customWidth="1"/>
    <col min="6658" max="6658" width="11.54296875" style="598" customWidth="1"/>
    <col min="6659" max="6659" width="11.26953125" style="598" customWidth="1"/>
    <col min="6660" max="6660" width="10.7265625" style="598" customWidth="1"/>
    <col min="6661" max="6661" width="13" style="598" customWidth="1"/>
    <col min="6662" max="6911" width="9.1796875" style="598"/>
    <col min="6912" max="6912" width="9" style="598" customWidth="1"/>
    <col min="6913" max="6913" width="54.26953125" style="598" customWidth="1"/>
    <col min="6914" max="6914" width="11.54296875" style="598" customWidth="1"/>
    <col min="6915" max="6915" width="11.26953125" style="598" customWidth="1"/>
    <col min="6916" max="6916" width="10.7265625" style="598" customWidth="1"/>
    <col min="6917" max="6917" width="13" style="598" customWidth="1"/>
    <col min="6918" max="7167" width="9.1796875" style="598"/>
    <col min="7168" max="7168" width="9" style="598" customWidth="1"/>
    <col min="7169" max="7169" width="54.26953125" style="598" customWidth="1"/>
    <col min="7170" max="7170" width="11.54296875" style="598" customWidth="1"/>
    <col min="7171" max="7171" width="11.26953125" style="598" customWidth="1"/>
    <col min="7172" max="7172" width="10.7265625" style="598" customWidth="1"/>
    <col min="7173" max="7173" width="13" style="598" customWidth="1"/>
    <col min="7174" max="7423" width="9.1796875" style="598"/>
    <col min="7424" max="7424" width="9" style="598" customWidth="1"/>
    <col min="7425" max="7425" width="54.26953125" style="598" customWidth="1"/>
    <col min="7426" max="7426" width="11.54296875" style="598" customWidth="1"/>
    <col min="7427" max="7427" width="11.26953125" style="598" customWidth="1"/>
    <col min="7428" max="7428" width="10.7265625" style="598" customWidth="1"/>
    <col min="7429" max="7429" width="13" style="598" customWidth="1"/>
    <col min="7430" max="7679" width="9.1796875" style="598"/>
    <col min="7680" max="7680" width="9" style="598" customWidth="1"/>
    <col min="7681" max="7681" width="54.26953125" style="598" customWidth="1"/>
    <col min="7682" max="7682" width="11.54296875" style="598" customWidth="1"/>
    <col min="7683" max="7683" width="11.26953125" style="598" customWidth="1"/>
    <col min="7684" max="7684" width="10.7265625" style="598" customWidth="1"/>
    <col min="7685" max="7685" width="13" style="598" customWidth="1"/>
    <col min="7686" max="7935" width="9.1796875" style="598"/>
    <col min="7936" max="7936" width="9" style="598" customWidth="1"/>
    <col min="7937" max="7937" width="54.26953125" style="598" customWidth="1"/>
    <col min="7938" max="7938" width="11.54296875" style="598" customWidth="1"/>
    <col min="7939" max="7939" width="11.26953125" style="598" customWidth="1"/>
    <col min="7940" max="7940" width="10.7265625" style="598" customWidth="1"/>
    <col min="7941" max="7941" width="13" style="598" customWidth="1"/>
    <col min="7942" max="8191" width="9.1796875" style="598"/>
    <col min="8192" max="8192" width="9" style="598" customWidth="1"/>
    <col min="8193" max="8193" width="54.26953125" style="598" customWidth="1"/>
    <col min="8194" max="8194" width="11.54296875" style="598" customWidth="1"/>
    <col min="8195" max="8195" width="11.26953125" style="598" customWidth="1"/>
    <col min="8196" max="8196" width="10.7265625" style="598" customWidth="1"/>
    <col min="8197" max="8197" width="13" style="598" customWidth="1"/>
    <col min="8198" max="8447" width="9.1796875" style="598"/>
    <col min="8448" max="8448" width="9" style="598" customWidth="1"/>
    <col min="8449" max="8449" width="54.26953125" style="598" customWidth="1"/>
    <col min="8450" max="8450" width="11.54296875" style="598" customWidth="1"/>
    <col min="8451" max="8451" width="11.26953125" style="598" customWidth="1"/>
    <col min="8452" max="8452" width="10.7265625" style="598" customWidth="1"/>
    <col min="8453" max="8453" width="13" style="598" customWidth="1"/>
    <col min="8454" max="8703" width="9.1796875" style="598"/>
    <col min="8704" max="8704" width="9" style="598" customWidth="1"/>
    <col min="8705" max="8705" width="54.26953125" style="598" customWidth="1"/>
    <col min="8706" max="8706" width="11.54296875" style="598" customWidth="1"/>
    <col min="8707" max="8707" width="11.26953125" style="598" customWidth="1"/>
    <col min="8708" max="8708" width="10.7265625" style="598" customWidth="1"/>
    <col min="8709" max="8709" width="13" style="598" customWidth="1"/>
    <col min="8710" max="8959" width="9.1796875" style="598"/>
    <col min="8960" max="8960" width="9" style="598" customWidth="1"/>
    <col min="8961" max="8961" width="54.26953125" style="598" customWidth="1"/>
    <col min="8962" max="8962" width="11.54296875" style="598" customWidth="1"/>
    <col min="8963" max="8963" width="11.26953125" style="598" customWidth="1"/>
    <col min="8964" max="8964" width="10.7265625" style="598" customWidth="1"/>
    <col min="8965" max="8965" width="13" style="598" customWidth="1"/>
    <col min="8966" max="9215" width="9.1796875" style="598"/>
    <col min="9216" max="9216" width="9" style="598" customWidth="1"/>
    <col min="9217" max="9217" width="54.26953125" style="598" customWidth="1"/>
    <col min="9218" max="9218" width="11.54296875" style="598" customWidth="1"/>
    <col min="9219" max="9219" width="11.26953125" style="598" customWidth="1"/>
    <col min="9220" max="9220" width="10.7265625" style="598" customWidth="1"/>
    <col min="9221" max="9221" width="13" style="598" customWidth="1"/>
    <col min="9222" max="9471" width="9.1796875" style="598"/>
    <col min="9472" max="9472" width="9" style="598" customWidth="1"/>
    <col min="9473" max="9473" width="54.26953125" style="598" customWidth="1"/>
    <col min="9474" max="9474" width="11.54296875" style="598" customWidth="1"/>
    <col min="9475" max="9475" width="11.26953125" style="598" customWidth="1"/>
    <col min="9476" max="9476" width="10.7265625" style="598" customWidth="1"/>
    <col min="9477" max="9477" width="13" style="598" customWidth="1"/>
    <col min="9478" max="9727" width="9.1796875" style="598"/>
    <col min="9728" max="9728" width="9" style="598" customWidth="1"/>
    <col min="9729" max="9729" width="54.26953125" style="598" customWidth="1"/>
    <col min="9730" max="9730" width="11.54296875" style="598" customWidth="1"/>
    <col min="9731" max="9731" width="11.26953125" style="598" customWidth="1"/>
    <col min="9732" max="9732" width="10.7265625" style="598" customWidth="1"/>
    <col min="9733" max="9733" width="13" style="598" customWidth="1"/>
    <col min="9734" max="9983" width="9.1796875" style="598"/>
    <col min="9984" max="9984" width="9" style="598" customWidth="1"/>
    <col min="9985" max="9985" width="54.26953125" style="598" customWidth="1"/>
    <col min="9986" max="9986" width="11.54296875" style="598" customWidth="1"/>
    <col min="9987" max="9987" width="11.26953125" style="598" customWidth="1"/>
    <col min="9988" max="9988" width="10.7265625" style="598" customWidth="1"/>
    <col min="9989" max="9989" width="13" style="598" customWidth="1"/>
    <col min="9990" max="10239" width="9.1796875" style="598"/>
    <col min="10240" max="10240" width="9" style="598" customWidth="1"/>
    <col min="10241" max="10241" width="54.26953125" style="598" customWidth="1"/>
    <col min="10242" max="10242" width="11.54296875" style="598" customWidth="1"/>
    <col min="10243" max="10243" width="11.26953125" style="598" customWidth="1"/>
    <col min="10244" max="10244" width="10.7265625" style="598" customWidth="1"/>
    <col min="10245" max="10245" width="13" style="598" customWidth="1"/>
    <col min="10246" max="10495" width="9.1796875" style="598"/>
    <col min="10496" max="10496" width="9" style="598" customWidth="1"/>
    <col min="10497" max="10497" width="54.26953125" style="598" customWidth="1"/>
    <col min="10498" max="10498" width="11.54296875" style="598" customWidth="1"/>
    <col min="10499" max="10499" width="11.26953125" style="598" customWidth="1"/>
    <col min="10500" max="10500" width="10.7265625" style="598" customWidth="1"/>
    <col min="10501" max="10501" width="13" style="598" customWidth="1"/>
    <col min="10502" max="10751" width="9.1796875" style="598"/>
    <col min="10752" max="10752" width="9" style="598" customWidth="1"/>
    <col min="10753" max="10753" width="54.26953125" style="598" customWidth="1"/>
    <col min="10754" max="10754" width="11.54296875" style="598" customWidth="1"/>
    <col min="10755" max="10755" width="11.26953125" style="598" customWidth="1"/>
    <col min="10756" max="10756" width="10.7265625" style="598" customWidth="1"/>
    <col min="10757" max="10757" width="13" style="598" customWidth="1"/>
    <col min="10758" max="11007" width="9.1796875" style="598"/>
    <col min="11008" max="11008" width="9" style="598" customWidth="1"/>
    <col min="11009" max="11009" width="54.26953125" style="598" customWidth="1"/>
    <col min="11010" max="11010" width="11.54296875" style="598" customWidth="1"/>
    <col min="11011" max="11011" width="11.26953125" style="598" customWidth="1"/>
    <col min="11012" max="11012" width="10.7265625" style="598" customWidth="1"/>
    <col min="11013" max="11013" width="13" style="598" customWidth="1"/>
    <col min="11014" max="11263" width="9.1796875" style="598"/>
    <col min="11264" max="11264" width="9" style="598" customWidth="1"/>
    <col min="11265" max="11265" width="54.26953125" style="598" customWidth="1"/>
    <col min="11266" max="11266" width="11.54296875" style="598" customWidth="1"/>
    <col min="11267" max="11267" width="11.26953125" style="598" customWidth="1"/>
    <col min="11268" max="11268" width="10.7265625" style="598" customWidth="1"/>
    <col min="11269" max="11269" width="13" style="598" customWidth="1"/>
    <col min="11270" max="11519" width="9.1796875" style="598"/>
    <col min="11520" max="11520" width="9" style="598" customWidth="1"/>
    <col min="11521" max="11521" width="54.26953125" style="598" customWidth="1"/>
    <col min="11522" max="11522" width="11.54296875" style="598" customWidth="1"/>
    <col min="11523" max="11523" width="11.26953125" style="598" customWidth="1"/>
    <col min="11524" max="11524" width="10.7265625" style="598" customWidth="1"/>
    <col min="11525" max="11525" width="13" style="598" customWidth="1"/>
    <col min="11526" max="11775" width="9.1796875" style="598"/>
    <col min="11776" max="11776" width="9" style="598" customWidth="1"/>
    <col min="11777" max="11777" width="54.26953125" style="598" customWidth="1"/>
    <col min="11778" max="11778" width="11.54296875" style="598" customWidth="1"/>
    <col min="11779" max="11779" width="11.26953125" style="598" customWidth="1"/>
    <col min="11780" max="11780" width="10.7265625" style="598" customWidth="1"/>
    <col min="11781" max="11781" width="13" style="598" customWidth="1"/>
    <col min="11782" max="12031" width="9.1796875" style="598"/>
    <col min="12032" max="12032" width="9" style="598" customWidth="1"/>
    <col min="12033" max="12033" width="54.26953125" style="598" customWidth="1"/>
    <col min="12034" max="12034" width="11.54296875" style="598" customWidth="1"/>
    <col min="12035" max="12035" width="11.26953125" style="598" customWidth="1"/>
    <col min="12036" max="12036" width="10.7265625" style="598" customWidth="1"/>
    <col min="12037" max="12037" width="13" style="598" customWidth="1"/>
    <col min="12038" max="12287" width="9.1796875" style="598"/>
    <col min="12288" max="12288" width="9" style="598" customWidth="1"/>
    <col min="12289" max="12289" width="54.26953125" style="598" customWidth="1"/>
    <col min="12290" max="12290" width="11.54296875" style="598" customWidth="1"/>
    <col min="12291" max="12291" width="11.26953125" style="598" customWidth="1"/>
    <col min="12292" max="12292" width="10.7265625" style="598" customWidth="1"/>
    <col min="12293" max="12293" width="13" style="598" customWidth="1"/>
    <col min="12294" max="12543" width="9.1796875" style="598"/>
    <col min="12544" max="12544" width="9" style="598" customWidth="1"/>
    <col min="12545" max="12545" width="54.26953125" style="598" customWidth="1"/>
    <col min="12546" max="12546" width="11.54296875" style="598" customWidth="1"/>
    <col min="12547" max="12547" width="11.26953125" style="598" customWidth="1"/>
    <col min="12548" max="12548" width="10.7265625" style="598" customWidth="1"/>
    <col min="12549" max="12549" width="13" style="598" customWidth="1"/>
    <col min="12550" max="12799" width="9.1796875" style="598"/>
    <col min="12800" max="12800" width="9" style="598" customWidth="1"/>
    <col min="12801" max="12801" width="54.26953125" style="598" customWidth="1"/>
    <col min="12802" max="12802" width="11.54296875" style="598" customWidth="1"/>
    <col min="12803" max="12803" width="11.26953125" style="598" customWidth="1"/>
    <col min="12804" max="12804" width="10.7265625" style="598" customWidth="1"/>
    <col min="12805" max="12805" width="13" style="598" customWidth="1"/>
    <col min="12806" max="13055" width="9.1796875" style="598"/>
    <col min="13056" max="13056" width="9" style="598" customWidth="1"/>
    <col min="13057" max="13057" width="54.26953125" style="598" customWidth="1"/>
    <col min="13058" max="13058" width="11.54296875" style="598" customWidth="1"/>
    <col min="13059" max="13059" width="11.26953125" style="598" customWidth="1"/>
    <col min="13060" max="13060" width="10.7265625" style="598" customWidth="1"/>
    <col min="13061" max="13061" width="13" style="598" customWidth="1"/>
    <col min="13062" max="13311" width="9.1796875" style="598"/>
    <col min="13312" max="13312" width="9" style="598" customWidth="1"/>
    <col min="13313" max="13313" width="54.26953125" style="598" customWidth="1"/>
    <col min="13314" max="13314" width="11.54296875" style="598" customWidth="1"/>
    <col min="13315" max="13315" width="11.26953125" style="598" customWidth="1"/>
    <col min="13316" max="13316" width="10.7265625" style="598" customWidth="1"/>
    <col min="13317" max="13317" width="13" style="598" customWidth="1"/>
    <col min="13318" max="13567" width="9.1796875" style="598"/>
    <col min="13568" max="13568" width="9" style="598" customWidth="1"/>
    <col min="13569" max="13569" width="54.26953125" style="598" customWidth="1"/>
    <col min="13570" max="13570" width="11.54296875" style="598" customWidth="1"/>
    <col min="13571" max="13571" width="11.26953125" style="598" customWidth="1"/>
    <col min="13572" max="13572" width="10.7265625" style="598" customWidth="1"/>
    <col min="13573" max="13573" width="13" style="598" customWidth="1"/>
    <col min="13574" max="13823" width="9.1796875" style="598"/>
    <col min="13824" max="13824" width="9" style="598" customWidth="1"/>
    <col min="13825" max="13825" width="54.26953125" style="598" customWidth="1"/>
    <col min="13826" max="13826" width="11.54296875" style="598" customWidth="1"/>
    <col min="13827" max="13827" width="11.26953125" style="598" customWidth="1"/>
    <col min="13828" max="13828" width="10.7265625" style="598" customWidth="1"/>
    <col min="13829" max="13829" width="13" style="598" customWidth="1"/>
    <col min="13830" max="14079" width="9.1796875" style="598"/>
    <col min="14080" max="14080" width="9" style="598" customWidth="1"/>
    <col min="14081" max="14081" width="54.26953125" style="598" customWidth="1"/>
    <col min="14082" max="14082" width="11.54296875" style="598" customWidth="1"/>
    <col min="14083" max="14083" width="11.26953125" style="598" customWidth="1"/>
    <col min="14084" max="14084" width="10.7265625" style="598" customWidth="1"/>
    <col min="14085" max="14085" width="13" style="598" customWidth="1"/>
    <col min="14086" max="14335" width="9.1796875" style="598"/>
    <col min="14336" max="14336" width="9" style="598" customWidth="1"/>
    <col min="14337" max="14337" width="54.26953125" style="598" customWidth="1"/>
    <col min="14338" max="14338" width="11.54296875" style="598" customWidth="1"/>
    <col min="14339" max="14339" width="11.26953125" style="598" customWidth="1"/>
    <col min="14340" max="14340" width="10.7265625" style="598" customWidth="1"/>
    <col min="14341" max="14341" width="13" style="598" customWidth="1"/>
    <col min="14342" max="14591" width="9.1796875" style="598"/>
    <col min="14592" max="14592" width="9" style="598" customWidth="1"/>
    <col min="14593" max="14593" width="54.26953125" style="598" customWidth="1"/>
    <col min="14594" max="14594" width="11.54296875" style="598" customWidth="1"/>
    <col min="14595" max="14595" width="11.26953125" style="598" customWidth="1"/>
    <col min="14596" max="14596" width="10.7265625" style="598" customWidth="1"/>
    <col min="14597" max="14597" width="13" style="598" customWidth="1"/>
    <col min="14598" max="14847" width="9.1796875" style="598"/>
    <col min="14848" max="14848" width="9" style="598" customWidth="1"/>
    <col min="14849" max="14849" width="54.26953125" style="598" customWidth="1"/>
    <col min="14850" max="14850" width="11.54296875" style="598" customWidth="1"/>
    <col min="14851" max="14851" width="11.26953125" style="598" customWidth="1"/>
    <col min="14852" max="14852" width="10.7265625" style="598" customWidth="1"/>
    <col min="14853" max="14853" width="13" style="598" customWidth="1"/>
    <col min="14854" max="15103" width="9.1796875" style="598"/>
    <col min="15104" max="15104" width="9" style="598" customWidth="1"/>
    <col min="15105" max="15105" width="54.26953125" style="598" customWidth="1"/>
    <col min="15106" max="15106" width="11.54296875" style="598" customWidth="1"/>
    <col min="15107" max="15107" width="11.26953125" style="598" customWidth="1"/>
    <col min="15108" max="15108" width="10.7265625" style="598" customWidth="1"/>
    <col min="15109" max="15109" width="13" style="598" customWidth="1"/>
    <col min="15110" max="15359" width="9.1796875" style="598"/>
    <col min="15360" max="15360" width="9" style="598" customWidth="1"/>
    <col min="15361" max="15361" width="54.26953125" style="598" customWidth="1"/>
    <col min="15362" max="15362" width="11.54296875" style="598" customWidth="1"/>
    <col min="15363" max="15363" width="11.26953125" style="598" customWidth="1"/>
    <col min="15364" max="15364" width="10.7265625" style="598" customWidth="1"/>
    <col min="15365" max="15365" width="13" style="598" customWidth="1"/>
    <col min="15366" max="15615" width="9.1796875" style="598"/>
    <col min="15616" max="15616" width="9" style="598" customWidth="1"/>
    <col min="15617" max="15617" width="54.26953125" style="598" customWidth="1"/>
    <col min="15618" max="15618" width="11.54296875" style="598" customWidth="1"/>
    <col min="15619" max="15619" width="11.26953125" style="598" customWidth="1"/>
    <col min="15620" max="15620" width="10.7265625" style="598" customWidth="1"/>
    <col min="15621" max="15621" width="13" style="598" customWidth="1"/>
    <col min="15622" max="15871" width="9.1796875" style="598"/>
    <col min="15872" max="15872" width="9" style="598" customWidth="1"/>
    <col min="15873" max="15873" width="54.26953125" style="598" customWidth="1"/>
    <col min="15874" max="15874" width="11.54296875" style="598" customWidth="1"/>
    <col min="15875" max="15875" width="11.26953125" style="598" customWidth="1"/>
    <col min="15876" max="15876" width="10.7265625" style="598" customWidth="1"/>
    <col min="15877" max="15877" width="13" style="598" customWidth="1"/>
    <col min="15878" max="16127" width="9.1796875" style="598"/>
    <col min="16128" max="16128" width="9" style="598" customWidth="1"/>
    <col min="16129" max="16129" width="54.26953125" style="598" customWidth="1"/>
    <col min="16130" max="16130" width="11.54296875" style="598" customWidth="1"/>
    <col min="16131" max="16131" width="11.26953125" style="598" customWidth="1"/>
    <col min="16132" max="16132" width="10.7265625" style="598" customWidth="1"/>
    <col min="16133" max="16133" width="13" style="598" customWidth="1"/>
    <col min="16134" max="16384" width="9.1796875" style="598"/>
  </cols>
  <sheetData>
    <row r="1" spans="1:6">
      <c r="A1" s="970" t="s">
        <v>1645</v>
      </c>
      <c r="B1" s="970"/>
      <c r="C1" s="970"/>
      <c r="D1" s="970"/>
      <c r="E1" s="970"/>
      <c r="F1" s="970"/>
    </row>
    <row r="2" spans="1:6" s="603" customFormat="1">
      <c r="A2" s="599" t="s">
        <v>1463</v>
      </c>
      <c r="B2" s="600" t="s">
        <v>1646</v>
      </c>
      <c r="C2" s="599" t="s">
        <v>476</v>
      </c>
      <c r="D2" s="599" t="s">
        <v>960</v>
      </c>
      <c r="E2" s="601" t="s">
        <v>1617</v>
      </c>
      <c r="F2" s="602" t="s">
        <v>572</v>
      </c>
    </row>
    <row r="3" spans="1:6">
      <c r="A3" s="599">
        <v>123</v>
      </c>
      <c r="B3" s="604" t="s">
        <v>985</v>
      </c>
      <c r="C3" s="605"/>
      <c r="D3" s="605"/>
      <c r="E3" s="605"/>
      <c r="F3" s="606"/>
    </row>
    <row r="4" spans="1:6">
      <c r="A4" s="599"/>
      <c r="B4" s="604"/>
      <c r="C4" s="605"/>
      <c r="D4" s="605"/>
      <c r="E4" s="605"/>
      <c r="F4" s="606"/>
    </row>
    <row r="5" spans="1:6">
      <c r="A5" s="599">
        <v>123.01</v>
      </c>
      <c r="B5" s="604" t="s">
        <v>1647</v>
      </c>
      <c r="C5" s="605"/>
      <c r="D5" s="605"/>
      <c r="E5" s="605"/>
      <c r="F5" s="606"/>
    </row>
    <row r="6" spans="1:6" ht="124">
      <c r="A6" s="607" t="s">
        <v>66</v>
      </c>
      <c r="B6" s="608" t="s">
        <v>1648</v>
      </c>
      <c r="C6" s="609" t="s">
        <v>890</v>
      </c>
      <c r="D6" s="842">
        <v>600</v>
      </c>
      <c r="E6" s="843"/>
      <c r="F6" s="844">
        <f t="shared" ref="F6:F39" si="0">D6*E6</f>
        <v>0</v>
      </c>
    </row>
    <row r="7" spans="1:6" ht="108.5">
      <c r="A7" s="607" t="s">
        <v>1383</v>
      </c>
      <c r="B7" s="608" t="s">
        <v>1649</v>
      </c>
      <c r="C7" s="609" t="s">
        <v>890</v>
      </c>
      <c r="D7" s="842">
        <v>300</v>
      </c>
      <c r="E7" s="843"/>
      <c r="F7" s="844">
        <f t="shared" si="0"/>
        <v>0</v>
      </c>
    </row>
    <row r="8" spans="1:6" ht="124">
      <c r="A8" s="607" t="s">
        <v>1392</v>
      </c>
      <c r="B8" s="608" t="s">
        <v>1650</v>
      </c>
      <c r="C8" s="609" t="s">
        <v>890</v>
      </c>
      <c r="D8" s="842">
        <v>400</v>
      </c>
      <c r="E8" s="843"/>
      <c r="F8" s="845">
        <f t="shared" si="0"/>
        <v>0</v>
      </c>
    </row>
    <row r="9" spans="1:6" ht="124">
      <c r="A9" s="607" t="s">
        <v>1393</v>
      </c>
      <c r="B9" s="608" t="s">
        <v>1651</v>
      </c>
      <c r="C9" s="609" t="s">
        <v>1479</v>
      </c>
      <c r="D9" s="842">
        <f>D6*70</f>
        <v>42000</v>
      </c>
      <c r="E9" s="843"/>
      <c r="F9" s="845">
        <f t="shared" si="0"/>
        <v>0</v>
      </c>
    </row>
    <row r="10" spans="1:6" ht="170.5">
      <c r="A10" s="607" t="s">
        <v>1394</v>
      </c>
      <c r="B10" s="610" t="s">
        <v>1652</v>
      </c>
      <c r="C10" s="609" t="s">
        <v>890</v>
      </c>
      <c r="D10" s="842">
        <f>D6/24</f>
        <v>25</v>
      </c>
      <c r="E10" s="843"/>
      <c r="F10" s="845">
        <f t="shared" si="0"/>
        <v>0</v>
      </c>
    </row>
    <row r="11" spans="1:6" ht="46.5">
      <c r="A11" s="607" t="s">
        <v>1395</v>
      </c>
      <c r="B11" s="610" t="s">
        <v>1577</v>
      </c>
      <c r="C11" s="609" t="s">
        <v>890</v>
      </c>
      <c r="D11" s="842">
        <f>D10</f>
        <v>25</v>
      </c>
      <c r="E11" s="843"/>
      <c r="F11" s="845">
        <f t="shared" si="0"/>
        <v>0</v>
      </c>
    </row>
    <row r="12" spans="1:6">
      <c r="A12" s="599">
        <v>123.02</v>
      </c>
      <c r="B12" s="604" t="s">
        <v>1653</v>
      </c>
      <c r="C12" s="609"/>
      <c r="D12" s="842"/>
      <c r="E12" s="846"/>
      <c r="F12" s="845"/>
    </row>
    <row r="13" spans="1:6" ht="124">
      <c r="A13" s="607" t="s">
        <v>66</v>
      </c>
      <c r="B13" s="608" t="s">
        <v>1654</v>
      </c>
      <c r="C13" s="609" t="s">
        <v>890</v>
      </c>
      <c r="D13" s="842">
        <v>300</v>
      </c>
      <c r="E13" s="843"/>
      <c r="F13" s="845">
        <f t="shared" si="0"/>
        <v>0</v>
      </c>
    </row>
    <row r="14" spans="1:6" ht="108.5">
      <c r="A14" s="607" t="s">
        <v>1383</v>
      </c>
      <c r="B14" s="608" t="s">
        <v>1655</v>
      </c>
      <c r="C14" s="609" t="s">
        <v>890</v>
      </c>
      <c r="D14" s="842">
        <v>300</v>
      </c>
      <c r="E14" s="843"/>
      <c r="F14" s="845">
        <f t="shared" si="0"/>
        <v>0</v>
      </c>
    </row>
    <row r="15" spans="1:6" ht="124">
      <c r="A15" s="607" t="s">
        <v>1392</v>
      </c>
      <c r="B15" s="608" t="s">
        <v>1656</v>
      </c>
      <c r="C15" s="609" t="s">
        <v>890</v>
      </c>
      <c r="D15" s="842">
        <v>200</v>
      </c>
      <c r="E15" s="843"/>
      <c r="F15" s="845">
        <f t="shared" si="0"/>
        <v>0</v>
      </c>
    </row>
    <row r="16" spans="1:6" ht="124">
      <c r="A16" s="611" t="s">
        <v>1393</v>
      </c>
      <c r="B16" s="608" t="s">
        <v>1657</v>
      </c>
      <c r="C16" s="609" t="s">
        <v>880</v>
      </c>
      <c r="D16" s="842">
        <f>D13*70</f>
        <v>21000</v>
      </c>
      <c r="E16" s="843"/>
      <c r="F16" s="845">
        <f t="shared" si="0"/>
        <v>0</v>
      </c>
    </row>
    <row r="17" spans="1:6" ht="170.5">
      <c r="A17" s="611" t="s">
        <v>1394</v>
      </c>
      <c r="B17" s="610" t="s">
        <v>1658</v>
      </c>
      <c r="C17" s="609" t="s">
        <v>890</v>
      </c>
      <c r="D17" s="842">
        <v>36</v>
      </c>
      <c r="E17" s="843"/>
      <c r="F17" s="845">
        <f t="shared" si="0"/>
        <v>0</v>
      </c>
    </row>
    <row r="18" spans="1:6" ht="46.5">
      <c r="A18" s="611" t="s">
        <v>1395</v>
      </c>
      <c r="B18" s="610" t="s">
        <v>1577</v>
      </c>
      <c r="C18" s="609" t="s">
        <v>890</v>
      </c>
      <c r="D18" s="842">
        <v>4</v>
      </c>
      <c r="E18" s="843"/>
      <c r="F18" s="845">
        <f t="shared" si="0"/>
        <v>0</v>
      </c>
    </row>
    <row r="19" spans="1:6">
      <c r="A19" s="599">
        <v>123.03</v>
      </c>
      <c r="B19" s="604" t="s">
        <v>1659</v>
      </c>
      <c r="C19" s="609"/>
      <c r="D19" s="842"/>
      <c r="E19" s="846"/>
      <c r="F19" s="845"/>
    </row>
    <row r="20" spans="1:6" ht="108.5">
      <c r="A20" s="611" t="s">
        <v>66</v>
      </c>
      <c r="B20" s="608" t="s">
        <v>1660</v>
      </c>
      <c r="C20" s="609"/>
      <c r="D20" s="842"/>
      <c r="E20" s="846"/>
      <c r="F20" s="845"/>
    </row>
    <row r="21" spans="1:6">
      <c r="A21" s="611" t="s">
        <v>1383</v>
      </c>
      <c r="B21" s="610" t="s">
        <v>1661</v>
      </c>
      <c r="C21" s="609" t="s">
        <v>890</v>
      </c>
      <c r="D21" s="842" t="s">
        <v>533</v>
      </c>
      <c r="E21" s="843"/>
      <c r="F21" s="845"/>
    </row>
    <row r="22" spans="1:6">
      <c r="A22" s="611" t="s">
        <v>1392</v>
      </c>
      <c r="B22" s="610" t="s">
        <v>1662</v>
      </c>
      <c r="C22" s="609" t="s">
        <v>890</v>
      </c>
      <c r="D22" s="842" t="s">
        <v>533</v>
      </c>
      <c r="E22" s="843"/>
      <c r="F22" s="845"/>
    </row>
    <row r="23" spans="1:6">
      <c r="A23" s="611" t="s">
        <v>1393</v>
      </c>
      <c r="B23" s="610" t="s">
        <v>1663</v>
      </c>
      <c r="C23" s="609" t="s">
        <v>890</v>
      </c>
      <c r="D23" s="842" t="s">
        <v>533</v>
      </c>
      <c r="E23" s="843"/>
      <c r="F23" s="845"/>
    </row>
    <row r="24" spans="1:6">
      <c r="A24" s="611" t="s">
        <v>1394</v>
      </c>
      <c r="B24" s="610" t="s">
        <v>1664</v>
      </c>
      <c r="C24" s="609" t="s">
        <v>890</v>
      </c>
      <c r="D24" s="842">
        <v>6</v>
      </c>
      <c r="E24" s="843"/>
      <c r="F24" s="845">
        <f t="shared" si="0"/>
        <v>0</v>
      </c>
    </row>
    <row r="25" spans="1:6">
      <c r="A25" s="611" t="s">
        <v>1395</v>
      </c>
      <c r="B25" s="610" t="s">
        <v>1665</v>
      </c>
      <c r="C25" s="609" t="s">
        <v>890</v>
      </c>
      <c r="D25" s="842">
        <v>2</v>
      </c>
      <c r="E25" s="843"/>
      <c r="F25" s="845">
        <f t="shared" si="0"/>
        <v>0</v>
      </c>
    </row>
    <row r="26" spans="1:6" ht="31">
      <c r="A26" s="611" t="s">
        <v>1396</v>
      </c>
      <c r="B26" s="610" t="s">
        <v>1666</v>
      </c>
      <c r="C26" s="609" t="s">
        <v>890</v>
      </c>
      <c r="D26" s="842">
        <v>4</v>
      </c>
      <c r="E26" s="843"/>
      <c r="F26" s="845">
        <f t="shared" si="0"/>
        <v>0</v>
      </c>
    </row>
    <row r="27" spans="1:6" ht="31">
      <c r="A27" s="611" t="s">
        <v>1397</v>
      </c>
      <c r="B27" s="610" t="s">
        <v>1667</v>
      </c>
      <c r="C27" s="609" t="s">
        <v>890</v>
      </c>
      <c r="D27" s="842" t="s">
        <v>533</v>
      </c>
      <c r="E27" s="843"/>
      <c r="F27" s="845"/>
    </row>
    <row r="28" spans="1:6" ht="31">
      <c r="A28" s="611" t="s">
        <v>1682</v>
      </c>
      <c r="B28" s="610" t="s">
        <v>1668</v>
      </c>
      <c r="C28" s="609" t="s">
        <v>890</v>
      </c>
      <c r="D28" s="842" t="s">
        <v>533</v>
      </c>
      <c r="E28" s="843"/>
      <c r="F28" s="845"/>
    </row>
    <row r="29" spans="1:6" ht="108.5">
      <c r="A29" s="599">
        <v>123.04</v>
      </c>
      <c r="B29" s="610" t="s">
        <v>1669</v>
      </c>
      <c r="C29" s="609"/>
      <c r="D29" s="842"/>
      <c r="E29" s="846"/>
      <c r="F29" s="845"/>
    </row>
    <row r="30" spans="1:6">
      <c r="A30" s="611" t="s">
        <v>66</v>
      </c>
      <c r="B30" s="610" t="s">
        <v>1670</v>
      </c>
      <c r="C30" s="609" t="s">
        <v>1479</v>
      </c>
      <c r="D30" s="842" t="s">
        <v>533</v>
      </c>
      <c r="E30" s="843"/>
      <c r="F30" s="845"/>
    </row>
    <row r="31" spans="1:6">
      <c r="A31" s="611" t="s">
        <v>1383</v>
      </c>
      <c r="B31" s="610" t="s">
        <v>1580</v>
      </c>
      <c r="C31" s="609" t="s">
        <v>1479</v>
      </c>
      <c r="D31" s="842">
        <v>500</v>
      </c>
      <c r="E31" s="843"/>
      <c r="F31" s="845">
        <f t="shared" si="0"/>
        <v>0</v>
      </c>
    </row>
    <row r="32" spans="1:6" ht="62">
      <c r="A32" s="611" t="s">
        <v>1392</v>
      </c>
      <c r="B32" s="610" t="s">
        <v>1671</v>
      </c>
      <c r="C32" s="609" t="s">
        <v>890</v>
      </c>
      <c r="D32" s="842">
        <v>300</v>
      </c>
      <c r="E32" s="843"/>
      <c r="F32" s="845">
        <f t="shared" si="0"/>
        <v>0</v>
      </c>
    </row>
    <row r="33" spans="1:6" ht="62">
      <c r="A33" s="611" t="s">
        <v>1393</v>
      </c>
      <c r="B33" s="610" t="s">
        <v>1672</v>
      </c>
      <c r="C33" s="609" t="s">
        <v>890</v>
      </c>
      <c r="D33" s="842">
        <v>150</v>
      </c>
      <c r="E33" s="843"/>
      <c r="F33" s="845">
        <f t="shared" si="0"/>
        <v>0</v>
      </c>
    </row>
    <row r="34" spans="1:6" ht="62">
      <c r="A34" s="611" t="s">
        <v>1394</v>
      </c>
      <c r="B34" s="610" t="s">
        <v>1673</v>
      </c>
      <c r="C34" s="609" t="s">
        <v>890</v>
      </c>
      <c r="D34" s="842">
        <v>50</v>
      </c>
      <c r="E34" s="843"/>
      <c r="F34" s="845">
        <f t="shared" si="0"/>
        <v>0</v>
      </c>
    </row>
    <row r="35" spans="1:6" ht="46.5">
      <c r="A35" s="611" t="s">
        <v>1395</v>
      </c>
      <c r="B35" s="610" t="s">
        <v>1674</v>
      </c>
      <c r="C35" s="609" t="s">
        <v>890</v>
      </c>
      <c r="D35" s="842">
        <v>1000</v>
      </c>
      <c r="E35" s="843"/>
      <c r="F35" s="845">
        <f t="shared" si="0"/>
        <v>0</v>
      </c>
    </row>
    <row r="36" spans="1:6" ht="62">
      <c r="A36" s="611" t="s">
        <v>1396</v>
      </c>
      <c r="B36" s="610" t="s">
        <v>1675</v>
      </c>
      <c r="C36" s="609" t="s">
        <v>890</v>
      </c>
      <c r="D36" s="842">
        <v>20</v>
      </c>
      <c r="E36" s="843"/>
      <c r="F36" s="845">
        <f t="shared" si="0"/>
        <v>0</v>
      </c>
    </row>
    <row r="37" spans="1:6" ht="62">
      <c r="A37" s="611" t="s">
        <v>1397</v>
      </c>
      <c r="B37" s="610" t="s">
        <v>1676</v>
      </c>
      <c r="C37" s="609" t="s">
        <v>890</v>
      </c>
      <c r="D37" s="842">
        <v>2</v>
      </c>
      <c r="E37" s="847"/>
      <c r="F37" s="845">
        <f t="shared" si="0"/>
        <v>0</v>
      </c>
    </row>
    <row r="38" spans="1:6" ht="62">
      <c r="A38" s="611" t="s">
        <v>1682</v>
      </c>
      <c r="B38" s="610" t="s">
        <v>1677</v>
      </c>
      <c r="C38" s="609" t="s">
        <v>890</v>
      </c>
      <c r="D38" s="842" t="s">
        <v>533</v>
      </c>
      <c r="E38" s="843"/>
      <c r="F38" s="845"/>
    </row>
    <row r="39" spans="1:6" ht="46.5">
      <c r="A39" s="611" t="s">
        <v>1683</v>
      </c>
      <c r="B39" s="610" t="s">
        <v>1678</v>
      </c>
      <c r="C39" s="609" t="s">
        <v>890</v>
      </c>
      <c r="D39" s="842">
        <v>4</v>
      </c>
      <c r="E39" s="843"/>
      <c r="F39" s="845">
        <f t="shared" si="0"/>
        <v>0</v>
      </c>
    </row>
    <row r="40" spans="1:6">
      <c r="A40" s="607"/>
      <c r="B40" s="612"/>
      <c r="C40" s="613"/>
      <c r="D40" s="848"/>
      <c r="E40" s="848"/>
      <c r="F40" s="845"/>
    </row>
    <row r="41" spans="1:6">
      <c r="A41" s="599"/>
      <c r="B41" s="614" t="s">
        <v>1681</v>
      </c>
      <c r="C41" s="599"/>
      <c r="D41" s="842"/>
      <c r="E41" s="842"/>
      <c r="F41" s="849">
        <f>SUM(F6:F39)</f>
        <v>0</v>
      </c>
    </row>
    <row r="42" spans="1:6">
      <c r="A42" s="599"/>
      <c r="B42" s="971" t="s">
        <v>204</v>
      </c>
      <c r="C42" s="971"/>
      <c r="D42" s="970"/>
      <c r="E42" s="970"/>
      <c r="F42" s="972"/>
    </row>
    <row r="43" spans="1:6" ht="31" customHeight="1">
      <c r="A43" s="605" t="s">
        <v>19</v>
      </c>
      <c r="B43" s="967" t="s">
        <v>1679</v>
      </c>
      <c r="C43" s="967"/>
      <c r="D43" s="968"/>
      <c r="E43" s="968"/>
      <c r="F43" s="969"/>
    </row>
    <row r="44" spans="1:6" ht="35.5" customHeight="1">
      <c r="A44" s="605" t="s">
        <v>20</v>
      </c>
      <c r="B44" s="967" t="s">
        <v>1680</v>
      </c>
      <c r="C44" s="967"/>
      <c r="D44" s="968"/>
      <c r="E44" s="968"/>
      <c r="F44" s="969"/>
    </row>
    <row r="45" spans="1:6" ht="35.5" customHeight="1">
      <c r="A45" s="605" t="s">
        <v>21</v>
      </c>
      <c r="B45" s="967" t="s">
        <v>1640</v>
      </c>
      <c r="C45" s="967"/>
      <c r="D45" s="968"/>
      <c r="E45" s="968"/>
      <c r="F45" s="969"/>
    </row>
    <row r="46" spans="1:6" ht="27.65" customHeight="1">
      <c r="A46" s="605" t="s">
        <v>378</v>
      </c>
      <c r="B46" s="967" t="s">
        <v>1641</v>
      </c>
      <c r="C46" s="967"/>
      <c r="D46" s="968"/>
      <c r="E46" s="968"/>
      <c r="F46" s="969"/>
    </row>
  </sheetData>
  <sheetProtection algorithmName="SHA-512" hashValue="hlzgCRUHswkWrb8nuu4dkLvtZPHwA3zWQtSRMGzi2hnMHhFYNwgzlluCQC/R/mwSO9rYrswoD32gweqb1Jktdg==" saltValue="DbLbVh7HCB82NVd96iMhJQ==" spinCount="100000" sheet="1" objects="1" scenarios="1"/>
  <mergeCells count="6">
    <mergeCell ref="B45:F45"/>
    <mergeCell ref="B46:F46"/>
    <mergeCell ref="A1:F1"/>
    <mergeCell ref="B42:F42"/>
    <mergeCell ref="B43:F43"/>
    <mergeCell ref="B44:F44"/>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F6"/>
  <sheetViews>
    <sheetView tabSelected="1" zoomScale="58" workbookViewId="0">
      <selection activeCell="D3" sqref="D3"/>
    </sheetView>
  </sheetViews>
  <sheetFormatPr defaultColWidth="9.1796875" defaultRowHeight="15.5"/>
  <cols>
    <col min="1" max="1" width="9.1796875" style="87"/>
    <col min="2" max="2" width="57" style="87" customWidth="1"/>
    <col min="3" max="5" width="9.1796875" style="12"/>
    <col min="6" max="6" width="17.7265625" style="12" customWidth="1"/>
    <col min="7" max="16384" width="9.1796875" style="87"/>
  </cols>
  <sheetData>
    <row r="1" spans="1:6">
      <c r="A1" s="973" t="s">
        <v>1400</v>
      </c>
      <c r="B1" s="973"/>
      <c r="C1" s="973"/>
      <c r="D1" s="973"/>
      <c r="E1" s="973"/>
      <c r="F1" s="973"/>
    </row>
    <row r="2" spans="1:6" ht="31">
      <c r="A2" s="620" t="s">
        <v>474</v>
      </c>
      <c r="B2" s="620" t="s">
        <v>475</v>
      </c>
      <c r="C2" s="621" t="s">
        <v>476</v>
      </c>
      <c r="D2" s="622" t="s">
        <v>477</v>
      </c>
      <c r="E2" s="622" t="s">
        <v>478</v>
      </c>
      <c r="F2" s="622" t="s">
        <v>479</v>
      </c>
    </row>
    <row r="3" spans="1:6" ht="31">
      <c r="A3" s="621">
        <v>124</v>
      </c>
      <c r="B3" s="623" t="s">
        <v>1686</v>
      </c>
      <c r="C3" s="852" t="s">
        <v>67</v>
      </c>
      <c r="D3" s="852">
        <v>100</v>
      </c>
      <c r="E3" s="974"/>
      <c r="F3" s="851"/>
    </row>
    <row r="4" spans="1:6" ht="93">
      <c r="A4" s="621">
        <v>125</v>
      </c>
      <c r="B4" s="623" t="s">
        <v>1401</v>
      </c>
      <c r="C4" s="852" t="s">
        <v>1689</v>
      </c>
      <c r="D4" s="852">
        <v>1</v>
      </c>
      <c r="E4" s="974"/>
      <c r="F4" s="851"/>
    </row>
    <row r="5" spans="1:6">
      <c r="A5" s="624"/>
      <c r="B5" s="624"/>
      <c r="C5" s="625"/>
      <c r="D5" s="625"/>
      <c r="E5" s="625"/>
      <c r="F5" s="625"/>
    </row>
    <row r="6" spans="1:6">
      <c r="A6" s="626"/>
      <c r="B6" s="627" t="s">
        <v>256</v>
      </c>
      <c r="C6" s="628"/>
      <c r="D6" s="628"/>
      <c r="E6" s="628"/>
      <c r="F6" s="850">
        <f>F3+F4</f>
        <v>0</v>
      </c>
    </row>
  </sheetData>
  <sheetProtection algorithmName="SHA-512" hashValue="qSJNsmpGCVAtMOlfElhF/FyguonMl7JrEknUBxBEuw2rmEvDbhgy+fDcC7EOKe6GApy3jkP34YJzisAu05YeSg==" saltValue="1+KzRt+DCm/QR+EZ0ZS68Q==" spinCount="100000" sheet="1" objects="1" scenarios="1"/>
  <mergeCells count="1">
    <mergeCell ref="A1:F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27</vt:i4>
      </vt:variant>
      <vt:variant>
        <vt:lpstr>Named Ranges</vt:lpstr>
      </vt:variant>
      <vt:variant>
        <vt:i4>14</vt:i4>
      </vt:variant>
    </vt:vector>
  </HeadingPairs>
  <TitlesOfParts>
    <vt:vector size="41" baseType="lpstr">
      <vt:lpstr>Final SOR</vt:lpstr>
      <vt:lpstr>CIVIL &amp; INTERIOR (SOR-1A)</vt:lpstr>
      <vt:lpstr>CEILING WORK (SOR-1B)</vt:lpstr>
      <vt:lpstr>PARTITION &amp; DOORS (SOR-1C)</vt:lpstr>
      <vt:lpstr>SIGNAGES &amp; WALLPAPER (SOR-1D)</vt:lpstr>
      <vt:lpstr>TOILET CUBICLE (SOR-1E)</vt:lpstr>
      <vt:lpstr>BLINDS (SOR-1F)</vt:lpstr>
      <vt:lpstr>KITCHEN EQUIPMENTS (SOR-1G)</vt:lpstr>
      <vt:lpstr>FURNITURE (SOR-1H)</vt:lpstr>
      <vt:lpstr>HVAC (SOR1I)</vt:lpstr>
      <vt:lpstr>ELECTRICAL (SOR-1J)</vt:lpstr>
      <vt:lpstr>UPS (SOR-1K)</vt:lpstr>
      <vt:lpstr>FIRE FIGHTING (SOR-1L)</vt:lpstr>
      <vt:lpstr>PHE (SOR-1M)</vt:lpstr>
      <vt:lpstr>AV (SOR-1N)</vt:lpstr>
      <vt:lpstr>ELV-SUMMARY (SOR-1O)</vt:lpstr>
      <vt:lpstr>CH-1-ELV</vt:lpstr>
      <vt:lpstr>CH-2-ELV</vt:lpstr>
      <vt:lpstr>CH-3-ELV</vt:lpstr>
      <vt:lpstr>CH-4-ELV</vt:lpstr>
      <vt:lpstr>CH-5-ELV</vt:lpstr>
      <vt:lpstr>CH-6-ELV</vt:lpstr>
      <vt:lpstr>CH-7-ELV</vt:lpstr>
      <vt:lpstr>CH-8-ELV</vt:lpstr>
      <vt:lpstr>CH-9-ELV</vt:lpstr>
      <vt:lpstr>CH-10-ELV</vt:lpstr>
      <vt:lpstr>OTHER WORKS (SOR-1P)</vt:lpstr>
      <vt:lpstr>'BLINDS (SOR-1F)'!Print_Area</vt:lpstr>
      <vt:lpstr>'CEILING WORK (SOR-1B)'!Print_Area</vt:lpstr>
      <vt:lpstr>'CIVIL &amp; INTERIOR (SOR-1A)'!Print_Area</vt:lpstr>
      <vt:lpstr>'KITCHEN EQUIPMENTS (SOR-1G)'!Print_Area</vt:lpstr>
      <vt:lpstr>'PARTITION &amp; DOORS (SOR-1C)'!Print_Area</vt:lpstr>
      <vt:lpstr>'SIGNAGES &amp; WALLPAPER (SOR-1D)'!Print_Area</vt:lpstr>
      <vt:lpstr>'TOILET CUBICLE (SOR-1E)'!Print_Area</vt:lpstr>
      <vt:lpstr>'BLINDS (SOR-1F)'!Print_Titles</vt:lpstr>
      <vt:lpstr>'CEILING WORK (SOR-1B)'!Print_Titles</vt:lpstr>
      <vt:lpstr>'CIVIL &amp; INTERIOR (SOR-1A)'!Print_Titles</vt:lpstr>
      <vt:lpstr>'KITCHEN EQUIPMENTS (SOR-1G)'!Print_Titles</vt:lpstr>
      <vt:lpstr>'PARTITION &amp; DOORS (SOR-1C)'!Print_Titles</vt:lpstr>
      <vt:lpstr>'SIGNAGES &amp; WALLPAPER (SOR-1D)'!Print_Titles</vt:lpstr>
      <vt:lpstr>'TOILET CUBICLE (SOR-1E)'!Print_Titles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ARG</dc:creator>
  <cp:lastModifiedBy>Arya Sharma</cp:lastModifiedBy>
  <cp:lastPrinted>2025-03-08T08:01:03Z</cp:lastPrinted>
  <dcterms:created xsi:type="dcterms:W3CDTF">2016-07-20T09:54:32Z</dcterms:created>
  <dcterms:modified xsi:type="dcterms:W3CDTF">2025-04-01T10:33:58Z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NXPowerLiteLastOptimized">
    <vt:lpwstr>1715919</vt:lpwstr>
  </property>
  <property fmtid="{D5CDD505-2E9C-101B-9397-08002B2CF9AE}" pid="3" name="NXPowerLiteSettings">
    <vt:lpwstr>C7000400038000</vt:lpwstr>
  </property>
  <property fmtid="{D5CDD505-2E9C-101B-9397-08002B2CF9AE}" pid="4" name="NXPowerLiteVersion">
    <vt:lpwstr>S8.2.2</vt:lpwstr>
  </property>
</Properties>
</file>